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https://studentiunict-my.sharepoint.com/personal/marzia_santo_unict_it/Documents/Desktop/SITO I SEMESTRE 22.23/"/>
    </mc:Choice>
  </mc:AlternateContent>
  <xr:revisionPtr revIDLastSave="5" documentId="8_{A3E0C136-0C1A-433B-89C9-803C5775961E}" xr6:coauthVersionLast="47" xr6:coauthVersionMax="47" xr10:uidLastSave="{8C947CBC-538C-4C7F-9DBA-55CA24FBFE72}"/>
  <bookViews>
    <workbookView xWindow="-120" yWindow="-120" windowWidth="29040" windowHeight="15720" tabRatio="808" xr2:uid="{00000000-000D-0000-FFFF-FFFF00000000}"/>
  </bookViews>
  <sheets>
    <sheet name="1A" sheetId="31" r:id="rId1"/>
    <sheet name="1B" sheetId="42" r:id="rId2"/>
    <sheet name="1C" sheetId="43" r:id="rId3"/>
    <sheet name="1D" sheetId="44" r:id="rId4"/>
    <sheet name="2A" sheetId="45" r:id="rId5"/>
    <sheet name="2B" sheetId="46" r:id="rId6"/>
    <sheet name="2C" sheetId="47" r:id="rId7"/>
    <sheet name="2D" sheetId="48" r:id="rId8"/>
    <sheet name="3A" sheetId="49" r:id="rId9"/>
    <sheet name="3B" sheetId="50" r:id="rId10"/>
    <sheet name="3C" sheetId="51" r:id="rId11"/>
    <sheet name="3D" sheetId="52" r:id="rId12"/>
    <sheet name="4A" sheetId="53" r:id="rId13"/>
    <sheet name="4B" sheetId="54" r:id="rId14"/>
    <sheet name="4C" sheetId="55" r:id="rId15"/>
    <sheet name="4D" sheetId="56" r:id="rId16"/>
    <sheet name="5A" sheetId="57" r:id="rId17"/>
    <sheet name="5B" sheetId="58" r:id="rId18"/>
    <sheet name="5C" sheetId="59" r:id="rId19"/>
    <sheet name="5D" sheetId="60" r:id="rId20"/>
    <sheet name="6A" sheetId="61" r:id="rId21"/>
    <sheet name="6B" sheetId="62" r:id="rId22"/>
    <sheet name="6C" sheetId="63" r:id="rId23"/>
    <sheet name="6D" sheetId="64" r:id="rId24"/>
  </sheets>
  <externalReferences>
    <externalReference r:id="rId25"/>
    <externalReference r:id="rId26"/>
  </externalReferences>
  <definedNames>
    <definedName name="_xlnm.Print_Area" localSheetId="0">'1A'!$B$2:$K$79</definedName>
    <definedName name="_xlnm.Print_Area" localSheetId="1">'1B'!$B$2:$K$73</definedName>
    <definedName name="_xlnm.Print_Area" localSheetId="2">'1C'!$B$2:$K$72</definedName>
    <definedName name="_xlnm.Print_Area" localSheetId="3">'1D'!$B$2:$K$72</definedName>
    <definedName name="Festivita">[1]Impostazioni!$K$11:$K$26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61" l="1"/>
  <c r="Q20" i="61"/>
  <c r="Q19" i="61"/>
  <c r="Q18" i="61"/>
  <c r="Q17" i="61"/>
  <c r="Q16" i="61"/>
  <c r="Q15" i="61"/>
  <c r="Q14" i="61"/>
  <c r="Q13" i="61"/>
  <c r="Q12" i="61"/>
  <c r="Q11" i="61"/>
  <c r="R20" i="62"/>
  <c r="R19" i="62"/>
  <c r="R18" i="62"/>
  <c r="R17" i="62"/>
  <c r="R16" i="62"/>
  <c r="R15" i="62"/>
  <c r="R14" i="62"/>
  <c r="R13" i="62"/>
  <c r="R12" i="62"/>
  <c r="R11" i="62"/>
  <c r="R10" i="62"/>
  <c r="Q20" i="63"/>
  <c r="Q19" i="63"/>
  <c r="Q18" i="63"/>
  <c r="Q17" i="63"/>
  <c r="Q16" i="63"/>
  <c r="Q15" i="63"/>
  <c r="Q14" i="63"/>
  <c r="Q13" i="63"/>
  <c r="Q12" i="63"/>
  <c r="Q11" i="63"/>
  <c r="Q10" i="63"/>
  <c r="R21" i="64"/>
  <c r="R20" i="64"/>
  <c r="R19" i="64"/>
  <c r="R18" i="64"/>
  <c r="R17" i="64"/>
  <c r="R16" i="64"/>
  <c r="R15" i="64"/>
  <c r="R14" i="64"/>
  <c r="R13" i="64"/>
  <c r="R12" i="64"/>
  <c r="R11" i="64"/>
  <c r="R21" i="57"/>
  <c r="R20" i="57"/>
  <c r="R19" i="57"/>
  <c r="R18" i="57"/>
  <c r="R17" i="57"/>
  <c r="R16" i="57"/>
  <c r="R15" i="57"/>
  <c r="R14" i="57"/>
  <c r="R13" i="57"/>
  <c r="R12" i="57"/>
  <c r="R11" i="57"/>
  <c r="R10" i="57"/>
  <c r="R21" i="58"/>
  <c r="R20" i="58"/>
  <c r="R19" i="58"/>
  <c r="R18" i="58"/>
  <c r="R17" i="58"/>
  <c r="R16" i="58"/>
  <c r="R15" i="58"/>
  <c r="R14" i="58"/>
  <c r="R13" i="58"/>
  <c r="R12" i="58"/>
  <c r="R11" i="58"/>
  <c r="R10" i="58"/>
  <c r="R21" i="59"/>
  <c r="R20" i="59"/>
  <c r="R19" i="59"/>
  <c r="R18" i="59"/>
  <c r="R17" i="59"/>
  <c r="R16" i="59"/>
  <c r="R15" i="59"/>
  <c r="R14" i="59"/>
  <c r="R13" i="59"/>
  <c r="R12" i="59"/>
  <c r="R11" i="59"/>
  <c r="R10" i="59"/>
  <c r="P17" i="56"/>
  <c r="P16" i="56"/>
  <c r="P15" i="56"/>
  <c r="P14" i="56"/>
  <c r="P13" i="56"/>
  <c r="P12" i="56"/>
  <c r="P11" i="56"/>
  <c r="P18" i="55"/>
  <c r="P17" i="55"/>
  <c r="P16" i="55"/>
  <c r="P15" i="55"/>
  <c r="P14" i="55"/>
  <c r="P13" i="55"/>
  <c r="P12" i="55"/>
  <c r="P17" i="54"/>
  <c r="P16" i="54"/>
  <c r="P15" i="54"/>
  <c r="P14" i="54"/>
  <c r="P13" i="54"/>
  <c r="P12" i="54"/>
  <c r="P11" i="54"/>
  <c r="P17" i="53"/>
  <c r="P16" i="53"/>
  <c r="P15" i="53"/>
  <c r="P14" i="53"/>
  <c r="P13" i="53"/>
  <c r="P12" i="53"/>
  <c r="P11" i="53"/>
  <c r="P15" i="52"/>
  <c r="P14" i="52"/>
  <c r="P13" i="52"/>
  <c r="P12" i="52"/>
  <c r="P11" i="52"/>
  <c r="P15" i="51"/>
  <c r="P14" i="51"/>
  <c r="P13" i="51"/>
  <c r="P12" i="51"/>
  <c r="P11" i="51"/>
  <c r="P15" i="50"/>
  <c r="P14" i="50"/>
  <c r="P13" i="50"/>
  <c r="P12" i="50"/>
  <c r="P11" i="50"/>
  <c r="P15" i="49"/>
  <c r="P14" i="49"/>
  <c r="P13" i="49"/>
  <c r="P12" i="49"/>
  <c r="P11" i="49"/>
  <c r="P14" i="48"/>
  <c r="P13" i="48"/>
  <c r="P12" i="48"/>
  <c r="P11" i="48"/>
  <c r="O14" i="47"/>
  <c r="O13" i="47"/>
  <c r="O12" i="47"/>
  <c r="O11" i="47"/>
  <c r="P13" i="46"/>
  <c r="P12" i="46"/>
  <c r="P11" i="46"/>
  <c r="P10" i="46"/>
  <c r="P14" i="45"/>
  <c r="P13" i="45"/>
  <c r="P12" i="45"/>
  <c r="P11" i="45"/>
  <c r="Q15" i="44"/>
  <c r="Q14" i="44"/>
  <c r="Q13" i="44"/>
  <c r="Q12" i="44"/>
  <c r="Q11" i="44"/>
  <c r="Q15" i="43"/>
  <c r="Q14" i="43"/>
  <c r="Q13" i="43"/>
  <c r="Q12" i="43"/>
  <c r="Q11" i="43"/>
  <c r="Q15" i="42"/>
  <c r="Q14" i="42"/>
  <c r="Q13" i="42"/>
  <c r="Q12" i="42"/>
  <c r="Q11" i="42"/>
  <c r="Q11" i="31"/>
  <c r="Q15" i="31"/>
  <c r="Q14" i="31"/>
  <c r="Q12" i="31"/>
  <c r="Q13" i="31"/>
</calcChain>
</file>

<file path=xl/sharedStrings.xml><?xml version="1.0" encoding="utf-8"?>
<sst xmlns="http://schemas.openxmlformats.org/spreadsheetml/2006/main" count="7076" uniqueCount="367">
  <si>
    <t>09,00-10,00</t>
  </si>
  <si>
    <t>10,00-11,00</t>
  </si>
  <si>
    <t>11,00-12,00</t>
  </si>
  <si>
    <t>12,00-13,00</t>
  </si>
  <si>
    <t>14,00-15,00</t>
  </si>
  <si>
    <t>15,00-16,00</t>
  </si>
  <si>
    <t>lunedì</t>
  </si>
  <si>
    <t>martedì</t>
  </si>
  <si>
    <t>mercoledì</t>
  </si>
  <si>
    <t>giovedì</t>
  </si>
  <si>
    <t>venerdì</t>
  </si>
  <si>
    <t>sabato</t>
  </si>
  <si>
    <t>domenica</t>
  </si>
  <si>
    <t>Insegnamento</t>
  </si>
  <si>
    <t>Docente</t>
  </si>
  <si>
    <t>Corso di Laurea Magistrale in MEDICINA e CHIRURGIA</t>
  </si>
  <si>
    <t>16,00-17,00</t>
  </si>
  <si>
    <t>Data</t>
  </si>
  <si>
    <t>Università degli Studi di Catania</t>
  </si>
  <si>
    <t>08,00-09,00</t>
  </si>
  <si>
    <t>13,00-14,00</t>
  </si>
  <si>
    <t>Condorelli D.</t>
  </si>
  <si>
    <t>Musumeci P.</t>
  </si>
  <si>
    <t>Gueli A.</t>
  </si>
  <si>
    <t>Li Volti G.</t>
  </si>
  <si>
    <t>Ragusa M.</t>
  </si>
  <si>
    <t>Nicoletti V.</t>
  </si>
  <si>
    <t>Di Pietro C.</t>
  </si>
  <si>
    <t>Stella G.</t>
  </si>
  <si>
    <t>Fisica</t>
  </si>
  <si>
    <t>Biologia e Gen.</t>
  </si>
  <si>
    <t>Chimica e Prop. Bioch.</t>
  </si>
  <si>
    <t>Statistica</t>
  </si>
  <si>
    <t>Informatica</t>
  </si>
  <si>
    <t>Barbagallo D.</t>
  </si>
  <si>
    <t>Li Volti G. /Tibullo D.</t>
  </si>
  <si>
    <t>08,15-09,15</t>
  </si>
  <si>
    <t>09,15-10,15</t>
  </si>
  <si>
    <t>10,15-11,15</t>
  </si>
  <si>
    <t>11,15-12,15</t>
  </si>
  <si>
    <t>12,15-13,15</t>
  </si>
  <si>
    <t>13,15-14,15</t>
  </si>
  <si>
    <t>14,15-15,15</t>
  </si>
  <si>
    <t>15,15-16,15</t>
  </si>
  <si>
    <t>16,15-17,15</t>
  </si>
  <si>
    <t>Alaimo S.</t>
  </si>
  <si>
    <t>Micale G.</t>
  </si>
  <si>
    <t>Maugeri A.</t>
  </si>
  <si>
    <t>FISICA</t>
  </si>
  <si>
    <t>BIOLOGIA</t>
  </si>
  <si>
    <t>INFORMATICA</t>
  </si>
  <si>
    <t>CHIMICA</t>
  </si>
  <si>
    <t>29 ORE</t>
  </si>
  <si>
    <t>STATISTICA</t>
  </si>
  <si>
    <t>22 ORE</t>
  </si>
  <si>
    <t>44 ORE</t>
  </si>
  <si>
    <t>73 ORE</t>
  </si>
  <si>
    <t>Orario delle Lezioni - A.A. 2022/23 - I semestre</t>
  </si>
  <si>
    <t>Attività didattiche integrative come da piano di studio
(orario stabilito dai docenti)</t>
  </si>
  <si>
    <t>I SESSIONE ESAMI DI PROFITTO a.a. 22-23 (dal 23 gennaio al 4 marzo)</t>
  </si>
  <si>
    <t>SOSPENSIONE DIDATTICA (dal 19 dicembre all'8 gennaio)</t>
  </si>
  <si>
    <r>
      <t xml:space="preserve">   Sede</t>
    </r>
    <r>
      <rPr>
        <b/>
        <sz val="12"/>
        <color indexed="18"/>
        <rFont val="Arial"/>
        <family val="2"/>
      </rPr>
      <t xml:space="preserve">
Aula D - Torre Biologica  </t>
    </r>
  </si>
  <si>
    <r>
      <t xml:space="preserve">   Sede
</t>
    </r>
    <r>
      <rPr>
        <b/>
        <sz val="12"/>
        <color indexed="18"/>
        <rFont val="Arial"/>
        <family val="2"/>
      </rPr>
      <t xml:space="preserve">Aula E - Torre Biologica  </t>
    </r>
  </si>
  <si>
    <r>
      <t xml:space="preserve">   Sede</t>
    </r>
    <r>
      <rPr>
        <b/>
        <sz val="12"/>
        <color indexed="18"/>
        <rFont val="Arial"/>
        <family val="2"/>
      </rPr>
      <t xml:space="preserve">
Aula E - Torre Biologica  (dal 17 ottobre al 2 dicembre)
Aula A - Torre Biologica  (dal 5 dicembre al 15 dicembre)</t>
    </r>
  </si>
  <si>
    <r>
      <t xml:space="preserve">   Sede</t>
    </r>
    <r>
      <rPr>
        <b/>
        <sz val="12"/>
        <color indexed="18"/>
        <rFont val="Arial"/>
        <family val="2"/>
      </rPr>
      <t xml:space="preserve">
Aula D - Torre Biologica  (dal 17 ottobre al 25 novembre)
Aula C - Torre Biologica  (dal 5 dicembre al 10 gennaio)</t>
    </r>
  </si>
  <si>
    <r>
      <t xml:space="preserve">  Sede
</t>
    </r>
    <r>
      <rPr>
        <b/>
        <sz val="12"/>
        <color indexed="18"/>
        <rFont val="Arial"/>
        <family val="2"/>
      </rPr>
      <t xml:space="preserve">Aula C - Torre Biologica  </t>
    </r>
  </si>
  <si>
    <r>
      <t xml:space="preserve">  Sede
</t>
    </r>
    <r>
      <rPr>
        <b/>
        <sz val="12"/>
        <color indexed="18"/>
        <rFont val="Arial"/>
        <family val="2"/>
      </rPr>
      <t xml:space="preserve">Aula A - Torre Biologica  </t>
    </r>
  </si>
  <si>
    <r>
      <rPr>
        <b/>
        <i/>
        <sz val="18"/>
        <color indexed="10"/>
        <rFont val="Arial"/>
        <family val="2"/>
      </rPr>
      <t xml:space="preserve">I </t>
    </r>
    <r>
      <rPr>
        <b/>
        <i/>
        <sz val="18"/>
        <color indexed="56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</t>
    </r>
    <r>
      <rPr>
        <b/>
        <i/>
        <sz val="18"/>
        <color indexed="10"/>
        <rFont val="Arial"/>
        <family val="2"/>
      </rPr>
      <t>D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2022/23</t>
    </r>
  </si>
  <si>
    <r>
      <rPr>
        <b/>
        <i/>
        <sz val="18"/>
        <color indexed="10"/>
        <rFont val="Arial"/>
        <family val="2"/>
      </rPr>
      <t xml:space="preserve">I </t>
    </r>
    <r>
      <rPr>
        <b/>
        <i/>
        <sz val="18"/>
        <color indexed="56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C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2022/23</t>
    </r>
  </si>
  <si>
    <r>
      <rPr>
        <b/>
        <i/>
        <sz val="18"/>
        <color indexed="10"/>
        <rFont val="Arial"/>
        <family val="2"/>
      </rPr>
      <t xml:space="preserve">I </t>
    </r>
    <r>
      <rPr>
        <b/>
        <i/>
        <sz val="18"/>
        <color indexed="56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</t>
    </r>
    <r>
      <rPr>
        <b/>
        <i/>
        <sz val="18"/>
        <color indexed="10"/>
        <rFont val="Arial"/>
        <family val="2"/>
      </rPr>
      <t>B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2022/23</t>
    </r>
  </si>
  <si>
    <r>
      <rPr>
        <b/>
        <i/>
        <sz val="18"/>
        <color indexed="10"/>
        <rFont val="Arial"/>
        <family val="2"/>
      </rPr>
      <t xml:space="preserve">I </t>
    </r>
    <r>
      <rPr>
        <b/>
        <i/>
        <sz val="18"/>
        <color indexed="56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</t>
    </r>
    <r>
      <rPr>
        <b/>
        <i/>
        <sz val="18"/>
        <color indexed="10"/>
        <rFont val="Arial"/>
        <family val="2"/>
      </rPr>
      <t>A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2022/23</t>
    </r>
  </si>
  <si>
    <t>Di Pietro C.
 Barbagallo D.
Ragusa M.</t>
  </si>
  <si>
    <t>C H I U S U R A    G E N E R A L E    D I    A T E N E O</t>
  </si>
  <si>
    <r>
      <rPr>
        <b/>
        <sz val="9"/>
        <rFont val="Arial"/>
        <family val="2"/>
      </rPr>
      <t xml:space="preserve">Biologia e Genetica
</t>
    </r>
    <r>
      <rPr>
        <sz val="9"/>
        <rFont val="Arial"/>
        <family val="2"/>
      </rPr>
      <t>(10 CFU = 73 ore in aula)</t>
    </r>
  </si>
  <si>
    <r>
      <t xml:space="preserve">Fisica, Informatica e Statistica medica
</t>
    </r>
    <r>
      <rPr>
        <sz val="9"/>
        <rFont val="Arial"/>
        <family val="2"/>
      </rPr>
      <t>(10 CFU)</t>
    </r>
  </si>
  <si>
    <r>
      <rPr>
        <b/>
        <sz val="9"/>
        <rFont val="Arial"/>
        <family val="2"/>
      </rPr>
      <t xml:space="preserve">Chimica e Propedeutica Biochimica
</t>
    </r>
    <r>
      <rPr>
        <sz val="9"/>
        <rFont val="Arial"/>
        <family val="2"/>
      </rPr>
      <t xml:space="preserve">(6 CFU = 44 ore in aula)                </t>
    </r>
  </si>
  <si>
    <r>
      <rPr>
        <b/>
        <sz val="9"/>
        <rFont val="Arial"/>
        <family val="2"/>
      </rPr>
      <t xml:space="preserve">Fisica
</t>
    </r>
    <r>
      <rPr>
        <sz val="9"/>
        <rFont val="Arial"/>
        <family val="2"/>
      </rPr>
      <t>(4 CFU = 29 ore in aula)</t>
    </r>
  </si>
  <si>
    <r>
      <rPr>
        <b/>
        <sz val="9"/>
        <rFont val="Arial"/>
        <family val="2"/>
      </rPr>
      <t xml:space="preserve">Statistica 
</t>
    </r>
    <r>
      <rPr>
        <sz val="9"/>
        <rFont val="Arial"/>
        <family val="2"/>
      </rPr>
      <t>(3 CFU = 22 ore in aula)</t>
    </r>
  </si>
  <si>
    <r>
      <rPr>
        <b/>
        <sz val="9"/>
        <rFont val="Arial"/>
        <family val="2"/>
      </rPr>
      <t xml:space="preserve">Informatica
</t>
    </r>
    <r>
      <rPr>
        <sz val="9"/>
        <rFont val="Arial"/>
        <family val="2"/>
      </rPr>
      <t>(3 CFU = 22 ore in aula)</t>
    </r>
  </si>
  <si>
    <t>Guardabasso V.</t>
  </si>
  <si>
    <t>Fiore M.</t>
  </si>
  <si>
    <r>
      <rPr>
        <b/>
        <i/>
        <sz val="18"/>
        <color rgb="FFC00000"/>
        <rFont val="Arial"/>
        <family val="2"/>
      </rPr>
      <t>II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</t>
    </r>
    <r>
      <rPr>
        <b/>
        <i/>
        <sz val="18"/>
        <color rgb="FFC00000"/>
        <rFont val="Arial"/>
        <family val="2"/>
      </rPr>
      <t>A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2021/22</t>
    </r>
  </si>
  <si>
    <r>
      <rPr>
        <b/>
        <sz val="9"/>
        <rFont val="Arial"/>
        <family val="2"/>
      </rPr>
      <t>Anatomia II</t>
    </r>
    <r>
      <rPr>
        <b/>
        <sz val="9"/>
        <color indexed="10"/>
        <rFont val="Arial"/>
        <family val="2"/>
      </rPr>
      <t xml:space="preserve">
</t>
    </r>
    <r>
      <rPr>
        <sz val="9"/>
        <rFont val="Arial"/>
        <family val="2"/>
      </rPr>
      <t>(5 CFU)</t>
    </r>
  </si>
  <si>
    <r>
      <rPr>
        <b/>
        <sz val="9"/>
        <rFont val="Arial"/>
        <family val="2"/>
      </rPr>
      <t xml:space="preserve">Microbiologia
</t>
    </r>
    <r>
      <rPr>
        <sz val="9"/>
        <rFont val="Arial"/>
        <family val="2"/>
      </rPr>
      <t>(7 CFU)</t>
    </r>
  </si>
  <si>
    <r>
      <rPr>
        <b/>
        <sz val="9"/>
        <rFont val="Arial"/>
        <family val="2"/>
      </rPr>
      <t xml:space="preserve">Fisiologia e Biofisica 
</t>
    </r>
    <r>
      <rPr>
        <sz val="9"/>
        <rFont val="Arial"/>
        <family val="2"/>
      </rPr>
      <t>(4 CFU)</t>
    </r>
  </si>
  <si>
    <r>
      <rPr>
        <b/>
        <sz val="9"/>
        <rFont val="Arial"/>
        <family val="2"/>
      </rPr>
      <t>Biochimica II</t>
    </r>
    <r>
      <rPr>
        <sz val="9"/>
        <rFont val="Arial"/>
        <family val="2"/>
      </rPr>
      <t xml:space="preserve">
(5 CFU)</t>
    </r>
  </si>
  <si>
    <t>Adempimenti obbligatori 
(Sorveglianza Sanitaria e Corso di Forrmazione)</t>
  </si>
  <si>
    <t>Batteriologia
(3 CFU)</t>
  </si>
  <si>
    <t>Virologia
(2 CFU)</t>
  </si>
  <si>
    <t>Micologia
(2 CFU)</t>
  </si>
  <si>
    <t>D'Agata V.</t>
  </si>
  <si>
    <t xml:space="preserve">
Stefani S.
</t>
  </si>
  <si>
    <t>Scalia G.</t>
  </si>
  <si>
    <t xml:space="preserve">
Trovato L.
</t>
  </si>
  <si>
    <t>Cardile V.</t>
  </si>
  <si>
    <r>
      <t xml:space="preserve">   Sede
</t>
    </r>
    <r>
      <rPr>
        <b/>
        <sz val="14"/>
        <color indexed="56"/>
        <rFont val="Arial"/>
        <family val="2"/>
      </rPr>
      <t xml:space="preserve">Aula C - Torre Biologica  </t>
    </r>
  </si>
  <si>
    <t>08,30-09,30</t>
  </si>
  <si>
    <t>09,30-10,30</t>
  </si>
  <si>
    <t>10,30-11,30</t>
  </si>
  <si>
    <t>11,30-12,30</t>
  </si>
  <si>
    <t>12,30-13,30</t>
  </si>
  <si>
    <t>13,30-14,30</t>
  </si>
  <si>
    <t>14,30-15,30</t>
  </si>
  <si>
    <t>15,30-16,30</t>
  </si>
  <si>
    <t>16,30-17,30</t>
  </si>
  <si>
    <t>Anatomia II</t>
  </si>
  <si>
    <t>Biochimica II</t>
  </si>
  <si>
    <t>Fisiologia e Biof.</t>
  </si>
  <si>
    <t>Microbiologia</t>
  </si>
  <si>
    <t>Anatomia</t>
  </si>
  <si>
    <t>Biofisica</t>
  </si>
  <si>
    <t>Biochimica</t>
  </si>
  <si>
    <t>SOSPENSIONE DIDATTICA (dal 19 dicembre all'8 gennaio)
Esami di profitto - recupero a.a. 2021-22</t>
  </si>
  <si>
    <r>
      <rPr>
        <b/>
        <i/>
        <sz val="18"/>
        <color rgb="FFC00000"/>
        <rFont val="Arial"/>
        <family val="2"/>
      </rPr>
      <t>II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B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2021/22</t>
    </r>
  </si>
  <si>
    <t>Castorina S.</t>
  </si>
  <si>
    <t>Garozzo A.</t>
  </si>
  <si>
    <t>Ciranna L.</t>
  </si>
  <si>
    <r>
      <t xml:space="preserve">   Sede
</t>
    </r>
    <r>
      <rPr>
        <b/>
        <sz val="14"/>
        <color indexed="56"/>
        <rFont val="Arial"/>
        <family val="2"/>
      </rPr>
      <t xml:space="preserve">Aula A - Torre Biologica  </t>
    </r>
  </si>
  <si>
    <r>
      <rPr>
        <b/>
        <i/>
        <sz val="18"/>
        <color rgb="FFC00000"/>
        <rFont val="Arial"/>
        <family val="2"/>
      </rPr>
      <t>II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</t>
    </r>
    <r>
      <rPr>
        <b/>
        <i/>
        <sz val="18"/>
        <color rgb="FFC00000"/>
        <rFont val="Arial"/>
        <family val="2"/>
      </rPr>
      <t>C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2021/22</t>
    </r>
  </si>
  <si>
    <t>Loreto C.</t>
  </si>
  <si>
    <t xml:space="preserve">
Furneri P.
</t>
  </si>
  <si>
    <r>
      <rPr>
        <b/>
        <i/>
        <sz val="18"/>
        <color rgb="FFC00000"/>
        <rFont val="Arial"/>
        <family val="2"/>
      </rPr>
      <t>II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indexed="10"/>
        <rFont val="Arial"/>
        <family val="2"/>
      </rPr>
      <t xml:space="preserve"> D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2021/22</t>
    </r>
  </si>
  <si>
    <t>Giunta S.</t>
  </si>
  <si>
    <t>Stefani S.
Bongiorno D.</t>
  </si>
  <si>
    <t>Puzzo D.</t>
  </si>
  <si>
    <t>Lupo G.</t>
  </si>
  <si>
    <r>
      <rPr>
        <b/>
        <i/>
        <sz val="18"/>
        <color rgb="FFC00000"/>
        <rFont val="Arial"/>
        <family val="2"/>
      </rPr>
      <t>III</t>
    </r>
    <r>
      <rPr>
        <b/>
        <i/>
        <sz val="18"/>
        <color rgb="FF002060"/>
        <rFont val="Arial"/>
        <family val="2"/>
      </rPr>
      <t xml:space="preserve"> anno - Canale</t>
    </r>
    <r>
      <rPr>
        <b/>
        <i/>
        <sz val="18"/>
        <color rgb="FFC00000"/>
        <rFont val="Arial"/>
        <family val="2"/>
      </rPr>
      <t xml:space="preserve"> A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2020/21</t>
    </r>
  </si>
  <si>
    <t>Corso Integrato</t>
  </si>
  <si>
    <r>
      <rPr>
        <b/>
        <sz val="9"/>
        <rFont val="Arial"/>
        <family val="2"/>
      </rPr>
      <t>Fisiologia Umana II</t>
    </r>
    <r>
      <rPr>
        <b/>
        <sz val="9"/>
        <color indexed="10"/>
        <rFont val="Arial"/>
        <family val="2"/>
      </rPr>
      <t xml:space="preserve">
</t>
    </r>
    <r>
      <rPr>
        <sz val="9"/>
        <rFont val="Arial"/>
        <family val="2"/>
      </rPr>
      <t>(7 CFU = 49 ore in aula)</t>
    </r>
  </si>
  <si>
    <r>
      <rPr>
        <b/>
        <sz val="9"/>
        <rFont val="Arial"/>
        <family val="2"/>
      </rPr>
      <t xml:space="preserve">Patologia generale ed Immunologia
</t>
    </r>
    <r>
      <rPr>
        <sz val="9"/>
        <rFont val="Arial"/>
        <family val="2"/>
      </rPr>
      <t>(7 CFU = 49 ore in aula)</t>
    </r>
  </si>
  <si>
    <r>
      <rPr>
        <b/>
        <sz val="9"/>
        <rFont val="Arial"/>
        <family val="2"/>
      </rPr>
      <t xml:space="preserve">Medicina di laboratorio e Diagnostica integrata
</t>
    </r>
    <r>
      <rPr>
        <sz val="9"/>
        <rFont val="Arial"/>
        <family val="2"/>
      </rPr>
      <t>(6 CFU)</t>
    </r>
  </si>
  <si>
    <t>Tirocinio
2 CFU
(1 CFU = 20 ore)</t>
  </si>
  <si>
    <t>Patologia Clinica
(2 CFU = 14 ore in aula)</t>
  </si>
  <si>
    <t>Biochimica Clinica
(2 CFU = 14 ore in aula)</t>
  </si>
  <si>
    <t>Microbiologia Clinica
(2 CFU = 14 ore in aula)</t>
  </si>
  <si>
    <t>Palmeri A.</t>
  </si>
  <si>
    <t xml:space="preserve">
Nicoletti F.
</t>
  </si>
  <si>
    <t xml:space="preserve">
Manzella L.
</t>
  </si>
  <si>
    <t xml:space="preserve">
Calabrese V.
</t>
  </si>
  <si>
    <t xml:space="preserve">
Salmeri M.
</t>
  </si>
  <si>
    <r>
      <t xml:space="preserve">Sede
</t>
    </r>
    <r>
      <rPr>
        <b/>
        <sz val="14"/>
        <color indexed="56"/>
        <rFont val="Arial"/>
        <family val="2"/>
      </rPr>
      <t xml:space="preserve">Aula A - Plesso Didattico "A. Basile"                  </t>
    </r>
    <r>
      <rPr>
        <b/>
        <sz val="14"/>
        <color indexed="10"/>
        <rFont val="Arial"/>
        <family val="2"/>
      </rPr>
      <t xml:space="preserve">              </t>
    </r>
  </si>
  <si>
    <t>17,00-18,00</t>
  </si>
  <si>
    <t>Fisiologia II</t>
  </si>
  <si>
    <t>Patol. Gen. ed Immunol.</t>
  </si>
  <si>
    <t>Biochimica Clin.</t>
  </si>
  <si>
    <t>Patologia</t>
  </si>
  <si>
    <t>Biochimica Clin</t>
  </si>
  <si>
    <t>Patologia Clin.</t>
  </si>
  <si>
    <t>Microbiol. Clin.</t>
  </si>
  <si>
    <t>Microbiologia Clin.</t>
  </si>
  <si>
    <r>
      <rPr>
        <b/>
        <i/>
        <sz val="18"/>
        <color rgb="FFC00000"/>
        <rFont val="Arial"/>
        <family val="2"/>
      </rPr>
      <t>III</t>
    </r>
    <r>
      <rPr>
        <b/>
        <i/>
        <sz val="18"/>
        <color rgb="FF002060"/>
        <rFont val="Arial"/>
        <family val="2"/>
      </rPr>
      <t xml:space="preserve"> anno - Canale</t>
    </r>
    <r>
      <rPr>
        <b/>
        <i/>
        <sz val="18"/>
        <color rgb="FFC00000"/>
        <rFont val="Arial"/>
        <family val="2"/>
      </rPr>
      <t xml:space="preserve"> B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2020/21</t>
    </r>
  </si>
  <si>
    <t>Giuffrida R.
Ciranna L.</t>
  </si>
  <si>
    <t xml:space="preserve">
Arcidiacono A.
</t>
  </si>
  <si>
    <t xml:space="preserve">
De Francesco E.
</t>
  </si>
  <si>
    <t xml:space="preserve">
Scalia G.
</t>
  </si>
  <si>
    <r>
      <t xml:space="preserve">Sede
</t>
    </r>
    <r>
      <rPr>
        <b/>
        <sz val="14"/>
        <color indexed="56"/>
        <rFont val="Arial"/>
        <family val="2"/>
      </rPr>
      <t xml:space="preserve">Aula A - Plesso Didattico "A. Basile"                  </t>
    </r>
    <r>
      <rPr>
        <b/>
        <sz val="14"/>
        <color indexed="10"/>
        <rFont val="Arial"/>
        <family val="2"/>
      </rPr>
      <t xml:space="preserve">                        </t>
    </r>
  </si>
  <si>
    <r>
      <t>III</t>
    </r>
    <r>
      <rPr>
        <b/>
        <i/>
        <sz val="18"/>
        <color rgb="FF002060"/>
        <rFont val="Arial"/>
        <family val="2"/>
      </rPr>
      <t xml:space="preserve"> anno - Canale</t>
    </r>
    <r>
      <rPr>
        <b/>
        <i/>
        <sz val="18"/>
        <color rgb="FFC00000"/>
        <rFont val="Arial"/>
        <family val="2"/>
      </rPr>
      <t xml:space="preserve"> C</t>
    </r>
    <r>
      <rPr>
        <b/>
        <i/>
        <sz val="18"/>
        <color rgb="FF000080"/>
        <rFont val="Arial"/>
        <family val="2"/>
      </rPr>
      <t xml:space="preserve">
</t>
    </r>
    <r>
      <rPr>
        <b/>
        <i/>
        <sz val="9"/>
        <color rgb="FF000080"/>
        <rFont val="Arial"/>
        <family val="2"/>
      </rPr>
      <t>Studenti immatricolati A.A. 2020/21</t>
    </r>
  </si>
  <si>
    <t>Parenti R.</t>
  </si>
  <si>
    <t>Fagone P.</t>
  </si>
  <si>
    <r>
      <t xml:space="preserve">Sede
</t>
    </r>
    <r>
      <rPr>
        <b/>
        <sz val="14"/>
        <color indexed="56"/>
        <rFont val="Arial"/>
        <family val="2"/>
      </rPr>
      <t>Aula C - Plesso Didattico "A. Basile"</t>
    </r>
    <r>
      <rPr>
        <b/>
        <sz val="14"/>
        <color indexed="10"/>
        <rFont val="Arial"/>
        <family val="2"/>
      </rPr>
      <t xml:space="preserve">       </t>
    </r>
  </si>
  <si>
    <r>
      <t>III</t>
    </r>
    <r>
      <rPr>
        <b/>
        <i/>
        <sz val="18"/>
        <color rgb="FF002060"/>
        <rFont val="Arial"/>
        <family val="2"/>
      </rPr>
      <t xml:space="preserve"> anno - Canale</t>
    </r>
    <r>
      <rPr>
        <b/>
        <i/>
        <sz val="18"/>
        <color rgb="FFC00000"/>
        <rFont val="Arial"/>
        <family val="2"/>
      </rPr>
      <t xml:space="preserve"> D</t>
    </r>
    <r>
      <rPr>
        <b/>
        <i/>
        <sz val="18"/>
        <color rgb="FF000080"/>
        <rFont val="Arial"/>
        <family val="2"/>
      </rPr>
      <t xml:space="preserve">
</t>
    </r>
    <r>
      <rPr>
        <b/>
        <i/>
        <sz val="9"/>
        <color rgb="FF000080"/>
        <rFont val="Arial"/>
        <family val="2"/>
      </rPr>
      <t>Studenti immatricolati A.A. 2020/21</t>
    </r>
  </si>
  <si>
    <t>Malaguarnera L.</t>
  </si>
  <si>
    <t xml:space="preserve">
Toscano M.A.
</t>
  </si>
  <si>
    <r>
      <rPr>
        <b/>
        <i/>
        <sz val="18"/>
        <color rgb="FFC00000"/>
        <rFont val="Arial"/>
        <family val="2"/>
      </rPr>
      <t xml:space="preserve">IV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A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2019/20</t>
    </r>
  </si>
  <si>
    <r>
      <rPr>
        <b/>
        <sz val="8"/>
        <rFont val="Arial"/>
        <family val="2"/>
      </rPr>
      <t xml:space="preserve">Farmacologia
Clin. e Ind. Terapeut.
</t>
    </r>
    <r>
      <rPr>
        <sz val="8"/>
        <rFont val="Arial"/>
        <family val="2"/>
      </rPr>
      <t>(3 CFU = 21 ore in aula)</t>
    </r>
  </si>
  <si>
    <r>
      <rPr>
        <b/>
        <sz val="8"/>
        <rFont val="Arial"/>
        <family val="2"/>
      </rPr>
      <t xml:space="preserve">Malattie del Sistema endocrino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</si>
  <si>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 xml:space="preserve">Malattie infettive, Mal. cutanee e veneree 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</si>
  <si>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>Malattie dell'Apparato digerente</t>
    </r>
    <r>
      <rPr>
        <b/>
        <sz val="8"/>
        <color indexed="10"/>
        <rFont val="Arial"/>
        <family val="2"/>
      </rPr>
      <t xml:space="preserve">
</t>
    </r>
    <r>
      <rPr>
        <sz val="8"/>
        <rFont val="Arial"/>
        <family val="2"/>
      </rPr>
      <t>(5 CFU)</t>
    </r>
  </si>
  <si>
    <r>
      <rPr>
        <sz val="12"/>
        <rFont val="Arial"/>
        <family val="2"/>
      </rPr>
      <t>Tirocinio
5 CFU</t>
    </r>
    <r>
      <rPr>
        <sz val="14"/>
        <rFont val="Arial"/>
        <family val="2"/>
      </rPr>
      <t xml:space="preserve">
</t>
    </r>
    <r>
      <rPr>
        <sz val="8"/>
        <rFont val="Arial"/>
        <family val="2"/>
      </rPr>
      <t>(1 CFU = 20 ore)</t>
    </r>
  </si>
  <si>
    <t>Mal. Sist. Endocrino
(5 CFU = 35 ore in aula)</t>
  </si>
  <si>
    <t>Endocrinochir.
(2 CFU = 14 ore in aula)</t>
  </si>
  <si>
    <t>Mal. Infettive
(5 CFU = 35 ore in aula)</t>
  </si>
  <si>
    <t>Mal. Cutanee e veneree
(2 CFU = 14 ore in aula)</t>
  </si>
  <si>
    <t>Mal. App. Digerente
(3 CFU = 21 ore in aula)</t>
  </si>
  <si>
    <t>Chir. App. Digerente
(2 CFU = 14 ore in aula)</t>
  </si>
  <si>
    <t>Cantarella G.</t>
  </si>
  <si>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Calogero A.
Condorelli R.
</t>
    </r>
  </si>
  <si>
    <t>Veroux M.</t>
  </si>
  <si>
    <t>Cacopardo B.</t>
  </si>
  <si>
    <t>Micali G.</t>
  </si>
  <si>
    <t>Bertino G.</t>
  </si>
  <si>
    <t>Latteri S.</t>
  </si>
  <si>
    <r>
      <t xml:space="preserve">Sede
</t>
    </r>
    <r>
      <rPr>
        <b/>
        <sz val="14"/>
        <color indexed="56"/>
        <rFont val="Arial"/>
        <family val="2"/>
      </rPr>
      <t xml:space="preserve">Aula 1 - Torre EST - Torre Biologica  </t>
    </r>
    <r>
      <rPr>
        <b/>
        <sz val="14"/>
        <color indexed="10"/>
        <rFont val="Arial"/>
        <family val="2"/>
      </rPr>
      <t xml:space="preserve">                     </t>
    </r>
  </si>
  <si>
    <t>Mal. Sist. Endocrino</t>
  </si>
  <si>
    <t>Farmacol. Clin.</t>
  </si>
  <si>
    <t>Farmaco</t>
  </si>
  <si>
    <t>endocrino</t>
  </si>
  <si>
    <t>Endocrinochir</t>
  </si>
  <si>
    <t>Infettive</t>
  </si>
  <si>
    <t>Cutanee</t>
  </si>
  <si>
    <t>Dig</t>
  </si>
  <si>
    <t>chir dig</t>
  </si>
  <si>
    <t>Mal. Infettive</t>
  </si>
  <si>
    <t>Chir. App. Digerente</t>
  </si>
  <si>
    <t>Mal. Cutanee e veneree</t>
  </si>
  <si>
    <t>Endocrinochirurgia</t>
  </si>
  <si>
    <t>Mal. App. Digerente</t>
  </si>
  <si>
    <r>
      <rPr>
        <b/>
        <i/>
        <sz val="18"/>
        <color rgb="FFC00000"/>
        <rFont val="Arial"/>
        <family val="2"/>
      </rPr>
      <t xml:space="preserve">IV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B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2019/20</t>
    </r>
  </si>
  <si>
    <r>
      <rPr>
        <b/>
        <sz val="9"/>
        <rFont val="Arial"/>
        <family val="2"/>
      </rPr>
      <t xml:space="preserve">Farmacologia
Clin. e Ind. Terapeut.
</t>
    </r>
    <r>
      <rPr>
        <sz val="9"/>
        <rFont val="Arial"/>
        <family val="2"/>
      </rPr>
      <t>(3 CFU = 21 ore in aula)</t>
    </r>
  </si>
  <si>
    <r>
      <rPr>
        <b/>
        <sz val="9"/>
        <rFont val="Arial"/>
        <family val="2"/>
      </rPr>
      <t xml:space="preserve">Malattie del Sistema endocrino
</t>
    </r>
    <r>
      <rPr>
        <sz val="9"/>
        <rFont val="Arial"/>
        <family val="2"/>
      </rPr>
      <t>(7 CFU)</t>
    </r>
  </si>
  <si>
    <r>
      <rPr>
        <b/>
        <sz val="9"/>
        <rFont val="Arial"/>
        <family val="2"/>
      </rPr>
      <t xml:space="preserve">Malattie infettive, Mal. cutanee e veneree 
</t>
    </r>
    <r>
      <rPr>
        <sz val="9"/>
        <rFont val="Arial"/>
        <family val="2"/>
      </rPr>
      <t>(7 CFU)</t>
    </r>
  </si>
  <si>
    <r>
      <rPr>
        <b/>
        <sz val="9"/>
        <rFont val="Arial"/>
        <family val="2"/>
      </rPr>
      <t>Malattie dell'Apparato digerente</t>
    </r>
    <r>
      <rPr>
        <b/>
        <sz val="9"/>
        <color indexed="10"/>
        <rFont val="Arial"/>
        <family val="2"/>
      </rPr>
      <t xml:space="preserve">
</t>
    </r>
    <r>
      <rPr>
        <sz val="9"/>
        <rFont val="Arial"/>
        <family val="2"/>
      </rPr>
      <t>(5 CFU)</t>
    </r>
  </si>
  <si>
    <t>Tirocinio
5 CFU
(1 CFU = 20 ore)</t>
  </si>
  <si>
    <t>Drago F.</t>
  </si>
  <si>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 xml:space="preserve">Frasca F.
Vella V.
</t>
    </r>
  </si>
  <si>
    <t>Guastella T.</t>
  </si>
  <si>
    <t>Ceccarelli M.</t>
  </si>
  <si>
    <t>De Pasquale R.</t>
  </si>
  <si>
    <t>Gruttadauria S.</t>
  </si>
  <si>
    <r>
      <t xml:space="preserve">Sede
</t>
    </r>
    <r>
      <rPr>
        <b/>
        <sz val="14"/>
        <color indexed="56"/>
        <rFont val="Arial"/>
        <family val="2"/>
      </rPr>
      <t>Aula 1 - Torre EST - Torre Biologica</t>
    </r>
    <r>
      <rPr>
        <b/>
        <sz val="14"/>
        <color indexed="10"/>
        <rFont val="Arial"/>
        <family val="2"/>
      </rPr>
      <t xml:space="preserve">                        </t>
    </r>
  </si>
  <si>
    <r>
      <rPr>
        <b/>
        <i/>
        <sz val="18"/>
        <color rgb="FFC00000"/>
        <rFont val="Arial"/>
        <family val="2"/>
      </rPr>
      <t xml:space="preserve">IV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C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2019/20</t>
    </r>
  </si>
  <si>
    <t>Sortino M.A.</t>
  </si>
  <si>
    <t>Belfiore A.</t>
  </si>
  <si>
    <r>
      <t xml:space="preserve">
</t>
    </r>
    <r>
      <rPr>
        <sz val="9"/>
        <rFont val="Arial"/>
        <family val="2"/>
      </rPr>
      <t xml:space="preserve">Cacopardo B.
</t>
    </r>
  </si>
  <si>
    <t>Dinotta F.</t>
  </si>
  <si>
    <t>Catanzaro R.</t>
  </si>
  <si>
    <t>Zanghì A.</t>
  </si>
  <si>
    <r>
      <t xml:space="preserve">Sede
</t>
    </r>
    <r>
      <rPr>
        <b/>
        <sz val="14"/>
        <color indexed="56"/>
        <rFont val="Arial"/>
        <family val="2"/>
      </rPr>
      <t>Aula B - Plesso Didattico "A. Basile"</t>
    </r>
    <r>
      <rPr>
        <b/>
        <sz val="14"/>
        <color indexed="10"/>
        <rFont val="Arial"/>
        <family val="2"/>
      </rPr>
      <t xml:space="preserve">                         </t>
    </r>
  </si>
  <si>
    <r>
      <rPr>
        <b/>
        <i/>
        <sz val="18"/>
        <color rgb="FFC00000"/>
        <rFont val="Arial"/>
        <family val="2"/>
      </rPr>
      <t xml:space="preserve">IV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D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2019/20</t>
    </r>
  </si>
  <si>
    <t>Bucolo C.</t>
  </si>
  <si>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Sciacca L.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 xml:space="preserve">La Vignera S.
</t>
    </r>
  </si>
  <si>
    <t xml:space="preserve">Lacarrubba F. </t>
  </si>
  <si>
    <t>Inserra G.</t>
  </si>
  <si>
    <t>Vecchio R.</t>
  </si>
  <si>
    <r>
      <rPr>
        <b/>
        <i/>
        <sz val="18"/>
        <color rgb="FFC00000"/>
        <rFont val="Arial"/>
        <family val="2"/>
      </rPr>
      <t>V</t>
    </r>
    <r>
      <rPr>
        <b/>
        <i/>
        <sz val="18"/>
        <color indexed="18"/>
        <rFont val="Arial"/>
        <family val="2"/>
      </rPr>
      <t xml:space="preserve"> anno - </t>
    </r>
    <r>
      <rPr>
        <b/>
        <i/>
        <sz val="18"/>
        <color rgb="FF002060"/>
        <rFont val="Arial"/>
        <family val="2"/>
      </rPr>
      <t>Canale</t>
    </r>
    <r>
      <rPr>
        <b/>
        <i/>
        <sz val="18"/>
        <color rgb="FFC00000"/>
        <rFont val="Arial"/>
        <family val="2"/>
      </rPr>
      <t xml:space="preserve"> D</t>
    </r>
    <r>
      <rPr>
        <b/>
        <i/>
        <sz val="18"/>
        <color indexed="18"/>
        <rFont val="Arial"/>
        <family val="2"/>
      </rPr>
      <t xml:space="preserve"> 
</t>
    </r>
    <r>
      <rPr>
        <b/>
        <i/>
        <sz val="9"/>
        <color indexed="18"/>
        <rFont val="Arial"/>
        <family val="2"/>
      </rPr>
      <t>Studenti immatricolati A.A. 2018/19</t>
    </r>
  </si>
  <si>
    <r>
      <rPr>
        <b/>
        <sz val="9"/>
        <rFont val="Arial"/>
        <family val="2"/>
      </rPr>
      <t>Diagnostica per immagini e Radioterapia</t>
    </r>
    <r>
      <rPr>
        <sz val="9"/>
        <rFont val="Arial"/>
        <family val="2"/>
      </rPr>
      <t xml:space="preserve">  
(6 CFU)</t>
    </r>
  </si>
  <si>
    <r>
      <rPr>
        <b/>
        <sz val="9"/>
        <rFont val="Arial"/>
        <family val="2"/>
      </rPr>
      <t>Malattie dell'App. Locomotore, Fisiatria, Chirurgia Plastica, Chirurgia Maxillo-Facciale</t>
    </r>
    <r>
      <rPr>
        <sz val="9"/>
        <rFont val="Arial"/>
        <family val="2"/>
      </rPr>
      <t xml:space="preserve">
(6 CFU)</t>
    </r>
  </si>
  <si>
    <r>
      <rPr>
        <b/>
        <sz val="9"/>
        <rFont val="Arial"/>
        <family val="2"/>
      </rPr>
      <t>Farmacologia clinica
e Indicazioni terapeutiche</t>
    </r>
    <r>
      <rPr>
        <sz val="9"/>
        <rFont val="Arial"/>
        <family val="2"/>
      </rPr>
      <t xml:space="preserve">
(4 CFU)</t>
    </r>
  </si>
  <si>
    <r>
      <rPr>
        <b/>
        <sz val="9"/>
        <rFont val="Arial"/>
        <family val="2"/>
      </rPr>
      <t>Sanità pubblica e Scienze medico-legali</t>
    </r>
    <r>
      <rPr>
        <sz val="9"/>
        <rFont val="Arial"/>
        <family val="2"/>
      </rPr>
      <t xml:space="preserve">
(12 CFU)</t>
    </r>
  </si>
  <si>
    <r>
      <t xml:space="preserve">Anatomia Patologica II
</t>
    </r>
    <r>
      <rPr>
        <sz val="9"/>
        <rFont val="Arial"/>
        <family val="2"/>
      </rPr>
      <t>(5 CFU = 35 ore aula)</t>
    </r>
  </si>
  <si>
    <r>
      <rPr>
        <sz val="12"/>
        <rFont val="Arial"/>
        <family val="2"/>
      </rPr>
      <t>Tirocinio
6 CFU</t>
    </r>
    <r>
      <rPr>
        <sz val="14"/>
        <rFont val="Arial"/>
        <family val="2"/>
      </rPr>
      <t xml:space="preserve">
</t>
    </r>
    <r>
      <rPr>
        <sz val="9"/>
        <rFont val="Arial"/>
        <family val="2"/>
      </rPr>
      <t>(1 CFU = 20 ore)</t>
    </r>
  </si>
  <si>
    <r>
      <t>Diagn. per immagini</t>
    </r>
    <r>
      <rPr>
        <sz val="9"/>
        <rFont val="Arial"/>
        <family val="2"/>
      </rPr>
      <t xml:space="preserve">
(4 CFU = 28 ore aula)</t>
    </r>
  </si>
  <si>
    <r>
      <t>Radioterapia</t>
    </r>
    <r>
      <rPr>
        <sz val="9"/>
        <rFont val="Arial"/>
        <family val="2"/>
      </rPr>
      <t xml:space="preserve">
(2 CFU = 14 ore aula)</t>
    </r>
  </si>
  <si>
    <r>
      <t>Mal. App. Locomotore</t>
    </r>
    <r>
      <rPr>
        <sz val="9"/>
        <rFont val="Arial"/>
        <family val="2"/>
      </rPr>
      <t xml:space="preserve">
(2 CFU = 14 ore aula)</t>
    </r>
  </si>
  <si>
    <r>
      <rPr>
        <b/>
        <sz val="9"/>
        <rFont val="Arial"/>
        <family val="2"/>
      </rPr>
      <t>Fisiatria e
Riabilitazione motoria</t>
    </r>
    <r>
      <rPr>
        <sz val="9"/>
        <rFont val="Arial"/>
        <family val="2"/>
      </rPr>
      <t xml:space="preserve">
(2 CFU = 14 ore aula)</t>
    </r>
  </si>
  <si>
    <r>
      <rPr>
        <b/>
        <sz val="9"/>
        <rFont val="Arial"/>
        <family val="2"/>
      </rPr>
      <t xml:space="preserve">
Chir. Maxillo-Facciale</t>
    </r>
    <r>
      <rPr>
        <sz val="9"/>
        <rFont val="Arial"/>
        <family val="2"/>
      </rPr>
      <t xml:space="preserve">
(2 CFU = 7 ore aula)</t>
    </r>
  </si>
  <si>
    <r>
      <rPr>
        <b/>
        <sz val="9"/>
        <color theme="0"/>
        <rFont val="Arial"/>
        <family val="2"/>
      </rPr>
      <t>Chir. Plastica</t>
    </r>
    <r>
      <rPr>
        <sz val="9"/>
        <color theme="0"/>
        <rFont val="Arial"/>
        <family val="2"/>
      </rPr>
      <t xml:space="preserve">
(1 CFU = 7 ore aula)</t>
    </r>
  </si>
  <si>
    <r>
      <t xml:space="preserve">Farmacologia clinica
e Ind. Terapeutiche III
</t>
    </r>
    <r>
      <rPr>
        <sz val="9"/>
        <rFont val="Arial"/>
        <family val="2"/>
      </rPr>
      <t>(2 CFU = 14 ore aula)</t>
    </r>
  </si>
  <si>
    <r>
      <t xml:space="preserve">Medicina Interna
</t>
    </r>
    <r>
      <rPr>
        <sz val="9"/>
        <rFont val="Arial"/>
        <family val="2"/>
      </rPr>
      <t>(2 CFU = 14 ore aula)</t>
    </r>
  </si>
  <si>
    <r>
      <t>Igiene e
Medicina di Comunità</t>
    </r>
    <r>
      <rPr>
        <sz val="9"/>
        <rFont val="Arial"/>
        <family val="2"/>
      </rPr>
      <t xml:space="preserve">
(7 CFU = 49 ore aula)</t>
    </r>
  </si>
  <si>
    <r>
      <rPr>
        <b/>
        <sz val="9"/>
        <rFont val="Arial"/>
        <family val="2"/>
      </rPr>
      <t>Med. del Lavoro</t>
    </r>
    <r>
      <rPr>
        <sz val="9"/>
        <rFont val="Arial"/>
        <family val="2"/>
      </rPr>
      <t xml:space="preserve">
(2 CFU = 14 ore aula)</t>
    </r>
  </si>
  <si>
    <r>
      <t>Med. Legale</t>
    </r>
    <r>
      <rPr>
        <sz val="9"/>
        <rFont val="Arial"/>
        <family val="2"/>
      </rPr>
      <t xml:space="preserve">
(3 CFU = 21 ore aula)</t>
    </r>
  </si>
  <si>
    <t>Palmucci S.</t>
  </si>
  <si>
    <t>Spatola C.</t>
  </si>
  <si>
    <t>Pavone V.</t>
  </si>
  <si>
    <t>Vecchio M.</t>
  </si>
  <si>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 xml:space="preserve">Bianchi A.
</t>
    </r>
  </si>
  <si>
    <t>Perrotta R.</t>
  </si>
  <si>
    <t>Di Pino A.</t>
  </si>
  <si>
    <t>Barchitta M.</t>
  </si>
  <si>
    <t>Rapisarda V.</t>
  </si>
  <si>
    <t>Pomara C.
Salerno M.
Sessa F.</t>
  </si>
  <si>
    <t>Puzzo L.</t>
  </si>
  <si>
    <r>
      <t xml:space="preserve">Sede
</t>
    </r>
    <r>
      <rPr>
        <b/>
        <sz val="16"/>
        <color indexed="56"/>
        <rFont val="Arial"/>
        <family val="2"/>
      </rPr>
      <t xml:space="preserve">Aula 3 - Comparto 10                           </t>
    </r>
  </si>
  <si>
    <t>17,30-18,30</t>
  </si>
  <si>
    <t>Diagn. per Imm.</t>
  </si>
  <si>
    <t>Med. Interna</t>
  </si>
  <si>
    <t>Anatomia Patol.</t>
  </si>
  <si>
    <t>Med. del Lavoro</t>
  </si>
  <si>
    <t>Radioterapia</t>
  </si>
  <si>
    <t>Mal. App. Locomotore</t>
  </si>
  <si>
    <t>Fisiatria</t>
  </si>
  <si>
    <t>Chirurgia Maxillo-Facc.</t>
  </si>
  <si>
    <t>Chir. Plastica</t>
  </si>
  <si>
    <t>Farmacologia Clinica</t>
  </si>
  <si>
    <t xml:space="preserve">Medicina Interna </t>
  </si>
  <si>
    <t>Igiene</t>
  </si>
  <si>
    <t>Med. Del Lavoro</t>
  </si>
  <si>
    <t>Med. Legale</t>
  </si>
  <si>
    <t>Anatomia Patologica</t>
  </si>
  <si>
    <t>Farmacologia</t>
  </si>
  <si>
    <t>Aula A - Plesso didattico "A.  Basile"</t>
  </si>
  <si>
    <t>Chir. Maxillo-Facc.</t>
  </si>
  <si>
    <t>Aula 3 - Comparto 10</t>
  </si>
  <si>
    <r>
      <rPr>
        <b/>
        <i/>
        <sz val="18"/>
        <color rgb="FFC00000"/>
        <rFont val="Arial"/>
        <family val="2"/>
      </rPr>
      <t>V</t>
    </r>
    <r>
      <rPr>
        <b/>
        <i/>
        <sz val="18"/>
        <color indexed="18"/>
        <rFont val="Arial"/>
        <family val="2"/>
      </rPr>
      <t xml:space="preserve"> anno - </t>
    </r>
    <r>
      <rPr>
        <b/>
        <i/>
        <sz val="18"/>
        <color rgb="FF002060"/>
        <rFont val="Arial"/>
        <family val="2"/>
      </rPr>
      <t>Canale</t>
    </r>
    <r>
      <rPr>
        <b/>
        <i/>
        <sz val="18"/>
        <color rgb="FFC00000"/>
        <rFont val="Arial"/>
        <family val="2"/>
      </rPr>
      <t xml:space="preserve"> C</t>
    </r>
    <r>
      <rPr>
        <b/>
        <i/>
        <sz val="18"/>
        <color indexed="18"/>
        <rFont val="Arial"/>
        <family val="2"/>
      </rPr>
      <t xml:space="preserve"> 
</t>
    </r>
    <r>
      <rPr>
        <b/>
        <i/>
        <sz val="9"/>
        <color indexed="18"/>
        <rFont val="Arial"/>
        <family val="2"/>
      </rPr>
      <t>Studenti immatricolati A.A. 2018/19</t>
    </r>
  </si>
  <si>
    <t>Basile A.</t>
  </si>
  <si>
    <t>Bianchi A.</t>
  </si>
  <si>
    <t>Gaudio A.</t>
  </si>
  <si>
    <t>Coniglio M.
Fiore M.</t>
  </si>
  <si>
    <t>Salvatorelli L.</t>
  </si>
  <si>
    <r>
      <t>Sede</t>
    </r>
    <r>
      <rPr>
        <b/>
        <sz val="16"/>
        <color indexed="56"/>
        <rFont val="Arial"/>
        <family val="2"/>
      </rPr>
      <t xml:space="preserve">
Aula 3 - Comparto 10 (dal 10 ottobre al 16 dicembre)
Aula 1 Torre Est - Torre Biologica (dal 9 al 16 gennaio)                                    </t>
    </r>
  </si>
  <si>
    <r>
      <t>Sede</t>
    </r>
    <r>
      <rPr>
        <b/>
        <sz val="16"/>
        <color indexed="56"/>
        <rFont val="Arial"/>
        <family val="2"/>
      </rPr>
      <t xml:space="preserve">
Aula 1 Torre Est - Torre Biologica (dal 9 al 16 gennaio)                                    </t>
    </r>
  </si>
  <si>
    <r>
      <rPr>
        <b/>
        <i/>
        <sz val="18"/>
        <color rgb="FFC00000"/>
        <rFont val="Arial"/>
        <family val="2"/>
      </rPr>
      <t>V</t>
    </r>
    <r>
      <rPr>
        <b/>
        <i/>
        <sz val="18"/>
        <color indexed="18"/>
        <rFont val="Arial"/>
        <family val="2"/>
      </rPr>
      <t xml:space="preserve"> anno - </t>
    </r>
    <r>
      <rPr>
        <b/>
        <i/>
        <sz val="18"/>
        <color rgb="FF002060"/>
        <rFont val="Arial"/>
        <family val="2"/>
      </rPr>
      <t>Canale</t>
    </r>
    <r>
      <rPr>
        <b/>
        <i/>
        <sz val="18"/>
        <color rgb="FFC00000"/>
        <rFont val="Arial"/>
        <family val="2"/>
      </rPr>
      <t xml:space="preserve"> B</t>
    </r>
    <r>
      <rPr>
        <b/>
        <i/>
        <sz val="18"/>
        <color indexed="18"/>
        <rFont val="Arial"/>
        <family val="2"/>
      </rPr>
      <t xml:space="preserve"> 
</t>
    </r>
    <r>
      <rPr>
        <b/>
        <i/>
        <sz val="9"/>
        <color indexed="18"/>
        <rFont val="Arial"/>
        <family val="2"/>
      </rPr>
      <t>Studenti immatricolati A.A. 2018/19</t>
    </r>
  </si>
  <si>
    <t>Testa G.</t>
  </si>
  <si>
    <t>Castellino P.</t>
  </si>
  <si>
    <t>Ferrante M.</t>
  </si>
  <si>
    <t>Ledda C.</t>
  </si>
  <si>
    <t>Pomara C.
Barbera N.
Salerno M.</t>
  </si>
  <si>
    <t>Caltabiano R.</t>
  </si>
  <si>
    <r>
      <t xml:space="preserve">Sede
</t>
    </r>
    <r>
      <rPr>
        <b/>
        <sz val="16"/>
        <color indexed="56"/>
        <rFont val="Arial"/>
        <family val="2"/>
      </rPr>
      <t>Aula 7  - Comparto 10</t>
    </r>
  </si>
  <si>
    <r>
      <rPr>
        <b/>
        <i/>
        <sz val="18"/>
        <color rgb="FFC00000"/>
        <rFont val="Arial"/>
        <family val="2"/>
      </rPr>
      <t>V</t>
    </r>
    <r>
      <rPr>
        <b/>
        <i/>
        <sz val="18"/>
        <color indexed="18"/>
        <rFont val="Arial"/>
        <family val="2"/>
      </rPr>
      <t xml:space="preserve"> anno - </t>
    </r>
    <r>
      <rPr>
        <b/>
        <i/>
        <sz val="18"/>
        <color rgb="FF002060"/>
        <rFont val="Arial"/>
        <family val="2"/>
      </rPr>
      <t>Canale</t>
    </r>
    <r>
      <rPr>
        <b/>
        <i/>
        <sz val="18"/>
        <color rgb="FFC00000"/>
        <rFont val="Arial"/>
        <family val="2"/>
      </rPr>
      <t xml:space="preserve"> A</t>
    </r>
    <r>
      <rPr>
        <b/>
        <i/>
        <sz val="18"/>
        <color indexed="18"/>
        <rFont val="Arial"/>
        <family val="2"/>
      </rPr>
      <t xml:space="preserve"> 
</t>
    </r>
    <r>
      <rPr>
        <b/>
        <i/>
        <sz val="9"/>
        <color indexed="18"/>
        <rFont val="Arial"/>
        <family val="2"/>
      </rPr>
      <t>Studenti immatricolati A.A. 2018/19</t>
    </r>
  </si>
  <si>
    <t>Bernardini R.</t>
  </si>
  <si>
    <t>Polosa R.</t>
  </si>
  <si>
    <t>Agodi A.</t>
  </si>
  <si>
    <t>Pomara C.
Barbera N.
Sessa F.</t>
  </si>
  <si>
    <t>Magro G.</t>
  </si>
  <si>
    <r>
      <rPr>
        <b/>
        <i/>
        <sz val="18"/>
        <color rgb="FFC00000"/>
        <rFont val="Arial"/>
        <family val="2"/>
      </rPr>
      <t>VI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D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2017/18</t>
    </r>
  </si>
  <si>
    <r>
      <rPr>
        <b/>
        <sz val="9"/>
        <rFont val="Arial"/>
        <family val="2"/>
      </rPr>
      <t xml:space="preserve">Emergenze medico chirurgiche
</t>
    </r>
    <r>
      <rPr>
        <sz val="9"/>
        <rFont val="Arial"/>
        <family val="2"/>
      </rPr>
      <t>(6 CFU)</t>
    </r>
  </si>
  <si>
    <r>
      <rPr>
        <b/>
        <sz val="9"/>
        <rFont val="Arial"/>
        <family val="2"/>
      </rPr>
      <t xml:space="preserve">Malattie del Sangue ed Oncologia 
</t>
    </r>
    <r>
      <rPr>
        <sz val="9"/>
        <rFont val="Arial"/>
        <family val="2"/>
      </rPr>
      <t>(5 CFU)</t>
    </r>
  </si>
  <si>
    <r>
      <rPr>
        <b/>
        <sz val="9"/>
        <rFont val="Arial"/>
        <family val="2"/>
      </rPr>
      <t xml:space="preserve">Geriatria medica e Reumatologia
</t>
    </r>
    <r>
      <rPr>
        <sz val="9"/>
        <rFont val="Arial"/>
        <family val="2"/>
      </rPr>
      <t>(5 CFU)</t>
    </r>
  </si>
  <si>
    <r>
      <rPr>
        <b/>
        <sz val="9"/>
        <rFont val="Arial"/>
        <family val="2"/>
      </rPr>
      <t xml:space="preserve">Clinica Medica
</t>
    </r>
    <r>
      <rPr>
        <sz val="9"/>
        <rFont val="Arial"/>
        <family val="2"/>
      </rPr>
      <t>(7 CFU)</t>
    </r>
  </si>
  <si>
    <r>
      <rPr>
        <b/>
        <sz val="9"/>
        <rFont val="Arial"/>
        <family val="2"/>
      </rPr>
      <t xml:space="preserve">Chirurgia Generale ed Oncologica 
</t>
    </r>
    <r>
      <rPr>
        <sz val="9"/>
        <rFont val="Arial"/>
        <family val="2"/>
      </rPr>
      <t>(7 CFU)</t>
    </r>
  </si>
  <si>
    <r>
      <t>Medicina d'Urgenza</t>
    </r>
    <r>
      <rPr>
        <sz val="9"/>
        <rFont val="Arial"/>
        <family val="2"/>
      </rPr>
      <t xml:space="preserve">
(2 CFU = 14 ore in aula)</t>
    </r>
  </si>
  <si>
    <r>
      <t xml:space="preserve">Chirurgia d'Urgenza
</t>
    </r>
    <r>
      <rPr>
        <sz val="9"/>
        <rFont val="Arial"/>
        <family val="2"/>
      </rPr>
      <t>(2 CFU = 14 ore in aula)</t>
    </r>
  </si>
  <si>
    <r>
      <t>Anestesiologia e Rianim.</t>
    </r>
    <r>
      <rPr>
        <sz val="9"/>
        <rFont val="Arial"/>
        <family val="2"/>
      </rPr>
      <t xml:space="preserve">
(2 CFU = 14 ore in aula)</t>
    </r>
  </si>
  <si>
    <r>
      <t>Mal. del Sangue</t>
    </r>
    <r>
      <rPr>
        <sz val="9"/>
        <rFont val="Arial"/>
        <family val="2"/>
      </rPr>
      <t xml:space="preserve">
(3 CFU = 21 ore in aula)</t>
    </r>
  </si>
  <si>
    <r>
      <t xml:space="preserve">Oncologia
</t>
    </r>
    <r>
      <rPr>
        <sz val="9"/>
        <rFont val="Arial"/>
        <family val="2"/>
      </rPr>
      <t>(2 CFU = 14 ore in aula)</t>
    </r>
  </si>
  <si>
    <r>
      <t>Geriatria e Gerontologia</t>
    </r>
    <r>
      <rPr>
        <sz val="9"/>
        <rFont val="Arial"/>
        <family val="2"/>
      </rPr>
      <t xml:space="preserve">
(3 CFU = 21 ore in aula)</t>
    </r>
  </si>
  <si>
    <r>
      <t>Reumatologia</t>
    </r>
    <r>
      <rPr>
        <sz val="9"/>
        <rFont val="Arial"/>
        <family val="2"/>
      </rPr>
      <t xml:space="preserve">
(2 CFU = 14 ore in aula)</t>
    </r>
  </si>
  <si>
    <r>
      <t>Medicina Interna</t>
    </r>
    <r>
      <rPr>
        <sz val="9"/>
        <rFont val="Arial"/>
        <family val="2"/>
      </rPr>
      <t xml:space="preserve">
(5 CFU = 35 ore in aula)</t>
    </r>
  </si>
  <si>
    <r>
      <t>Medicina di Famiglia</t>
    </r>
    <r>
      <rPr>
        <sz val="9"/>
        <rFont val="Arial"/>
        <family val="2"/>
      </rPr>
      <t xml:space="preserve">
(2 CFU = 14 ore in aula)</t>
    </r>
  </si>
  <si>
    <r>
      <t>Chirurgia Generale</t>
    </r>
    <r>
      <rPr>
        <sz val="9"/>
        <rFont val="Arial"/>
        <family val="2"/>
      </rPr>
      <t xml:space="preserve">
(5 CFU = 35 ore in aula)</t>
    </r>
  </si>
  <si>
    <r>
      <t xml:space="preserve">Chirurgia Oncologica </t>
    </r>
    <r>
      <rPr>
        <sz val="9"/>
        <rFont val="Arial"/>
        <family val="2"/>
      </rPr>
      <t xml:space="preserve">
(2 CFU = 14 ore in aula)</t>
    </r>
  </si>
  <si>
    <t>Di Carlo I.</t>
  </si>
  <si>
    <t>Sanfilippo F.</t>
  </si>
  <si>
    <t>Cacciola E.</t>
  </si>
  <si>
    <t>Vigneri P.</t>
  </si>
  <si>
    <t>Piro S.</t>
  </si>
  <si>
    <t>Colaci M.</t>
  </si>
  <si>
    <t>Polosa R.
Signorelli S.</t>
  </si>
  <si>
    <t>Benedetto G.</t>
  </si>
  <si>
    <t>Di Carlo I.
Vecchio R.</t>
  </si>
  <si>
    <t>Bramcato G.</t>
  </si>
  <si>
    <r>
      <t xml:space="preserve"> Sede
</t>
    </r>
    <r>
      <rPr>
        <b/>
        <sz val="14"/>
        <color theme="3"/>
        <rFont val="Arial"/>
        <family val="2"/>
      </rPr>
      <t>Aula 2 - Edificio IV Policlinico
Dal 12 dicembre Aula A - Plesso Didattico Basile</t>
    </r>
  </si>
  <si>
    <t>Med Urg</t>
  </si>
  <si>
    <t xml:space="preserve">Chir </t>
  </si>
  <si>
    <t>Anestesiologia</t>
  </si>
  <si>
    <t>Mal. Sangue</t>
  </si>
  <si>
    <t>Oncologia</t>
  </si>
  <si>
    <t>Geriatria</t>
  </si>
  <si>
    <t>Reumatologia</t>
  </si>
  <si>
    <t>Medicina Interna</t>
  </si>
  <si>
    <t>Chir. Urgenza</t>
  </si>
  <si>
    <t>Chir. Oncologica</t>
  </si>
  <si>
    <t>Med Interna</t>
  </si>
  <si>
    <t>Med. Famiglia</t>
  </si>
  <si>
    <t xml:space="preserve">Chirurgia </t>
  </si>
  <si>
    <t>Chirurgia Onc.</t>
  </si>
  <si>
    <t>Medicina Famiglia</t>
  </si>
  <si>
    <t>AULA NON DISPONIBILE</t>
  </si>
  <si>
    <t>Chirurgia Gen.</t>
  </si>
  <si>
    <r>
      <t xml:space="preserve"> Sede
</t>
    </r>
    <r>
      <rPr>
        <b/>
        <sz val="14"/>
        <color indexed="56"/>
        <rFont val="Arial"/>
        <family val="2"/>
      </rPr>
      <t xml:space="preserve">Aula </t>
    </r>
    <r>
      <rPr>
        <b/>
        <sz val="14"/>
        <color rgb="FF002060"/>
        <rFont val="Arial"/>
        <family val="2"/>
      </rPr>
      <t>A</t>
    </r>
    <r>
      <rPr>
        <b/>
        <sz val="14"/>
        <color indexed="56"/>
        <rFont val="Arial"/>
        <family val="2"/>
      </rPr>
      <t xml:space="preserve"> - Plesso Didattico Basile</t>
    </r>
  </si>
  <si>
    <t>Medicina urg.</t>
  </si>
  <si>
    <r>
      <rPr>
        <b/>
        <i/>
        <sz val="18"/>
        <color rgb="FFC00000"/>
        <rFont val="Arial"/>
        <family val="2"/>
      </rPr>
      <t>VI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C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2017/18</t>
    </r>
  </si>
  <si>
    <t>Di Raimondo F.    
Romano A.</t>
  </si>
  <si>
    <t>Purrello F.
Di Pino A.</t>
  </si>
  <si>
    <t>Raciti T.</t>
  </si>
  <si>
    <t>Cappellani A.
Gruttadauria S.</t>
  </si>
  <si>
    <t>Di Vita M.</t>
  </si>
  <si>
    <r>
      <t xml:space="preserve"> Sede
</t>
    </r>
    <r>
      <rPr>
        <b/>
        <sz val="14"/>
        <color indexed="56"/>
        <rFont val="Arial"/>
        <family val="2"/>
      </rPr>
      <t xml:space="preserve">Aula </t>
    </r>
    <r>
      <rPr>
        <b/>
        <sz val="14"/>
        <color rgb="FF002060"/>
        <rFont val="Arial"/>
        <family val="2"/>
      </rPr>
      <t>2</t>
    </r>
    <r>
      <rPr>
        <b/>
        <sz val="14"/>
        <color indexed="56"/>
        <rFont val="Arial"/>
        <family val="2"/>
      </rPr>
      <t xml:space="preserve"> - Edificio IV Policlinico</t>
    </r>
  </si>
  <si>
    <r>
      <rPr>
        <b/>
        <i/>
        <sz val="18"/>
        <color rgb="FFC00000"/>
        <rFont val="Arial"/>
        <family val="2"/>
      </rPr>
      <t>VI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B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2017/18</t>
    </r>
  </si>
  <si>
    <t>Malatino L.</t>
  </si>
  <si>
    <t>Zanghì G.</t>
  </si>
  <si>
    <t>Di Raimondo F
Cacciola R..</t>
  </si>
  <si>
    <t>Motta M.</t>
  </si>
  <si>
    <t>Castellino P.
Gaudio A.</t>
  </si>
  <si>
    <t>Grimaldi D.</t>
  </si>
  <si>
    <t>Basile G.
La Greca G.</t>
  </si>
  <si>
    <t>Donati M.</t>
  </si>
  <si>
    <r>
      <t xml:space="preserve"> Sede
</t>
    </r>
    <r>
      <rPr>
        <b/>
        <sz val="14"/>
        <color indexed="56"/>
        <rFont val="Arial"/>
        <family val="2"/>
      </rPr>
      <t xml:space="preserve">Aula </t>
    </r>
    <r>
      <rPr>
        <b/>
        <sz val="14"/>
        <color rgb="FF002060"/>
        <rFont val="Arial"/>
        <family val="2"/>
      </rPr>
      <t>1</t>
    </r>
    <r>
      <rPr>
        <b/>
        <sz val="14"/>
        <color indexed="56"/>
        <rFont val="Arial"/>
        <family val="2"/>
      </rPr>
      <t xml:space="preserve"> - Edificio IV Policlinico</t>
    </r>
  </si>
  <si>
    <r>
      <rPr>
        <b/>
        <i/>
        <sz val="18"/>
        <color rgb="FFC00000"/>
        <rFont val="Arial"/>
        <family val="2"/>
      </rPr>
      <t>VI</t>
    </r>
    <r>
      <rPr>
        <b/>
        <i/>
        <sz val="18"/>
        <color indexed="18"/>
        <rFont val="Arial"/>
        <family val="2"/>
      </rPr>
      <t xml:space="preserve"> </t>
    </r>
    <r>
      <rPr>
        <b/>
        <i/>
        <sz val="18"/>
        <color rgb="FF002060"/>
        <rFont val="Arial"/>
        <family val="2"/>
      </rPr>
      <t>anno - Canale</t>
    </r>
    <r>
      <rPr>
        <b/>
        <i/>
        <sz val="18"/>
        <color rgb="FFC00000"/>
        <rFont val="Arial"/>
        <family val="2"/>
      </rPr>
      <t xml:space="preserve"> A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2017/18</t>
    </r>
  </si>
  <si>
    <t>Basile G.</t>
  </si>
  <si>
    <t>Palumbo G.
Giallongo S.</t>
  </si>
  <si>
    <t>Malatino L.
Campagna D.</t>
  </si>
  <si>
    <t>Landi G.</t>
  </si>
  <si>
    <t>Basile F.
Biondi A.</t>
  </si>
  <si>
    <t>Spostare Chir. Generale con Chir. Onologica, anestesiologia e mal sangue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</si>
</sst>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51" x14ac:knownFonts="1">
    <font>
      <sz val="10"/>
      <name val="Arial"/>
    </font>
    <font>
      <b/>
      <i/>
      <sz val="14"/>
      <color indexed="18"/>
      <name val="Arial"/>
      <family val="2"/>
    </font>
    <font>
      <b/>
      <i/>
      <sz val="18"/>
      <color indexed="18"/>
      <name val="Arial"/>
      <family val="2"/>
    </font>
    <font>
      <b/>
      <sz val="12"/>
      <color indexed="1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9"/>
      <color indexed="18"/>
      <name val="Arial"/>
      <family val="2"/>
    </font>
    <font>
      <b/>
      <i/>
      <sz val="18"/>
      <color indexed="10"/>
      <name val="Arial"/>
      <family val="2"/>
    </font>
    <font>
      <b/>
      <sz val="10"/>
      <name val="Arial"/>
      <family val="2"/>
    </font>
    <font>
      <b/>
      <i/>
      <sz val="18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7"/>
      <color rgb="FFFF0000"/>
      <name val="Arial"/>
      <family val="2"/>
    </font>
    <font>
      <b/>
      <sz val="12"/>
      <color rgb="FF002060"/>
      <name val="Arial"/>
      <family val="2"/>
    </font>
    <font>
      <b/>
      <i/>
      <sz val="16"/>
      <color rgb="FFC00000"/>
      <name val="Arial"/>
      <family val="2"/>
    </font>
    <font>
      <b/>
      <sz val="10"/>
      <color rgb="FF002060"/>
      <name val="Arial"/>
      <family val="2"/>
    </font>
    <font>
      <b/>
      <sz val="12"/>
      <color rgb="FFFF0000"/>
      <name val="Arial"/>
      <family val="2"/>
    </font>
    <font>
      <b/>
      <sz val="11"/>
      <color theme="3" tint="-0.249977111117893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sz val="9"/>
      <color rgb="FF002060"/>
      <name val="Arial"/>
      <family val="2"/>
    </font>
    <font>
      <b/>
      <i/>
      <sz val="18"/>
      <color rgb="FFC00000"/>
      <name val="Arial"/>
      <family val="2"/>
    </font>
    <font>
      <b/>
      <i/>
      <sz val="18"/>
      <color rgb="FF002060"/>
      <name val="Arial"/>
      <family val="2"/>
    </font>
    <font>
      <b/>
      <sz val="9"/>
      <color indexed="10"/>
      <name val="Arial"/>
      <family val="2"/>
    </font>
    <font>
      <b/>
      <sz val="14"/>
      <color rgb="FFFF0000"/>
      <name val="Arial"/>
      <family val="2"/>
    </font>
    <font>
      <b/>
      <sz val="14"/>
      <color indexed="56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i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  <font>
      <b/>
      <i/>
      <sz val="18"/>
      <color rgb="FF000080"/>
      <name val="Arial"/>
      <family val="2"/>
    </font>
    <font>
      <b/>
      <i/>
      <sz val="9"/>
      <color rgb="FF000080"/>
      <name val="Arial"/>
      <family val="2"/>
    </font>
    <font>
      <b/>
      <sz val="8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4"/>
      <color rgb="FF00008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6"/>
      <color rgb="FFFF0000"/>
      <name val="Arial"/>
      <family val="2"/>
    </font>
    <font>
      <b/>
      <sz val="16"/>
      <color indexed="56"/>
      <name val="Arial"/>
      <family val="2"/>
    </font>
    <font>
      <b/>
      <sz val="14"/>
      <color rgb="FF002060"/>
      <name val="Arial"/>
      <family val="2"/>
    </font>
    <font>
      <b/>
      <sz val="9"/>
      <color theme="1"/>
      <name val="Arial"/>
      <family val="2"/>
    </font>
    <font>
      <sz val="9"/>
      <color indexed="18"/>
      <name val="Arial"/>
      <family val="2"/>
    </font>
    <font>
      <b/>
      <sz val="14"/>
      <color theme="3"/>
      <name val="Arial"/>
      <family val="2"/>
    </font>
    <font>
      <b/>
      <i/>
      <sz val="12"/>
      <color rgb="FF00206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9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/>
    <xf numFmtId="0" fontId="1" fillId="3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5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11" fillId="13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3" fillId="16" borderId="36" xfId="0" applyFont="1" applyFill="1" applyBorder="1" applyAlignment="1">
      <alignment horizontal="center" vertical="center" wrapText="1"/>
    </xf>
    <xf numFmtId="0" fontId="12" fillId="16" borderId="36" xfId="0" applyFont="1" applyFill="1" applyBorder="1" applyAlignment="1">
      <alignment horizontal="center" vertical="center" wrapText="1"/>
    </xf>
    <xf numFmtId="0" fontId="12" fillId="16" borderId="37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164" fontId="11" fillId="4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/>
    </xf>
    <xf numFmtId="0" fontId="11" fillId="4" borderId="26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22" fillId="4" borderId="26" xfId="0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0" borderId="0" xfId="0" applyFont="1"/>
    <xf numFmtId="0" fontId="24" fillId="4" borderId="26" xfId="0" applyFont="1" applyFill="1" applyBorder="1" applyAlignment="1">
      <alignment horizontal="center" vertical="center" wrapText="1"/>
    </xf>
    <xf numFmtId="164" fontId="24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Fill="1" applyBorder="1"/>
    <xf numFmtId="0" fontId="11" fillId="0" borderId="3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164" fontId="22" fillId="4" borderId="5" xfId="0" applyNumberFormat="1" applyFont="1" applyFill="1" applyBorder="1" applyAlignment="1">
      <alignment horizontal="center" vertical="center" wrapText="1"/>
    </xf>
    <xf numFmtId="0" fontId="23" fillId="4" borderId="39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horizontal="center" vertical="center" wrapText="1"/>
    </xf>
    <xf numFmtId="0" fontId="12" fillId="16" borderId="11" xfId="0" applyFont="1" applyFill="1" applyBorder="1" applyAlignment="1">
      <alignment horizontal="center" vertical="center" wrapText="1"/>
    </xf>
    <xf numFmtId="0" fontId="12" fillId="16" borderId="12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164" fontId="11" fillId="4" borderId="14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2" fillId="16" borderId="36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2" fillId="16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25" fillId="8" borderId="24" xfId="0" applyFont="1" applyFill="1" applyBorder="1" applyAlignment="1">
      <alignment horizontal="center" vertical="center" wrapText="1"/>
    </xf>
    <xf numFmtId="0" fontId="25" fillId="8" borderId="25" xfId="0" applyFont="1" applyFill="1" applyBorder="1" applyAlignment="1">
      <alignment horizontal="center" vertical="center" wrapText="1"/>
    </xf>
    <xf numFmtId="0" fontId="25" fillId="8" borderId="38" xfId="0" applyFont="1" applyFill="1" applyBorder="1" applyAlignment="1">
      <alignment horizontal="center" vertical="center" wrapText="1"/>
    </xf>
    <xf numFmtId="0" fontId="12" fillId="16" borderId="35" xfId="0" applyFont="1" applyFill="1" applyBorder="1" applyAlignment="1">
      <alignment horizontal="center" vertical="center" wrapText="1"/>
    </xf>
    <xf numFmtId="0" fontId="12" fillId="16" borderId="36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9" fillId="9" borderId="26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9" fillId="9" borderId="33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2" fillId="16" borderId="10" xfId="0" applyFont="1" applyFill="1" applyBorder="1" applyAlignment="1">
      <alignment horizontal="center" vertical="center" wrapText="1"/>
    </xf>
    <xf numFmtId="0" fontId="12" fillId="16" borderId="1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5" fillId="9" borderId="39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7" fillId="8" borderId="24" xfId="0" applyFont="1" applyFill="1" applyBorder="1" applyAlignment="1">
      <alignment horizontal="center" vertical="center" wrapText="1"/>
    </xf>
    <xf numFmtId="0" fontId="17" fillId="8" borderId="25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9" fillId="9" borderId="40" xfId="0" applyFont="1" applyFill="1" applyBorder="1" applyAlignment="1">
      <alignment horizontal="center" vertical="center" wrapText="1"/>
    </xf>
    <xf numFmtId="0" fontId="11" fillId="17" borderId="36" xfId="0" applyFont="1" applyFill="1" applyBorder="1" applyAlignment="1">
      <alignment horizontal="center" vertical="center" wrapText="1"/>
    </xf>
    <xf numFmtId="0" fontId="11" fillId="18" borderId="11" xfId="0" applyFont="1" applyFill="1" applyBorder="1" applyAlignment="1">
      <alignment horizontal="center" vertical="center" wrapText="1"/>
    </xf>
    <xf numFmtId="0" fontId="11" fillId="19" borderId="36" xfId="0" applyFont="1" applyFill="1" applyBorder="1" applyAlignment="1">
      <alignment horizontal="center" vertical="center" wrapText="1"/>
    </xf>
    <xf numFmtId="0" fontId="11" fillId="20" borderId="36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9" fillId="9" borderId="42" xfId="0" applyFont="1" applyFill="1" applyBorder="1" applyAlignment="1">
      <alignment horizontal="center" vertical="center" wrapText="1"/>
    </xf>
    <xf numFmtId="0" fontId="19" fillId="9" borderId="43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 wrapText="1"/>
    </xf>
    <xf numFmtId="0" fontId="11" fillId="18" borderId="3" xfId="0" applyFont="1" applyFill="1" applyBorder="1" applyAlignment="1">
      <alignment horizontal="center" vertical="center" wrapText="1"/>
    </xf>
    <xf numFmtId="0" fontId="5" fillId="0" borderId="0" xfId="0" applyFont="1"/>
    <xf numFmtId="0" fontId="11" fillId="4" borderId="1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18" borderId="11" xfId="0" applyFont="1" applyFill="1" applyBorder="1" applyAlignment="1">
      <alignment horizontal="center" vertical="center" wrapText="1"/>
    </xf>
    <xf numFmtId="0" fontId="11" fillId="18" borderId="12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22" borderId="24" xfId="0" applyFont="1" applyFill="1" applyBorder="1" applyAlignment="1">
      <alignment horizontal="center" vertical="center" wrapText="1"/>
    </xf>
    <xf numFmtId="0" fontId="11" fillId="22" borderId="25" xfId="0" applyFont="1" applyFill="1" applyBorder="1" applyAlignment="1">
      <alignment horizontal="center" vertical="center" wrapText="1"/>
    </xf>
    <xf numFmtId="0" fontId="11" fillId="22" borderId="34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18" borderId="24" xfId="0" applyFont="1" applyFill="1" applyBorder="1" applyAlignment="1">
      <alignment horizontal="center" vertical="center" wrapText="1"/>
    </xf>
    <xf numFmtId="0" fontId="11" fillId="18" borderId="14" xfId="0" applyFont="1" applyFill="1" applyBorder="1" applyAlignment="1">
      <alignment horizontal="center" vertical="center" wrapText="1"/>
    </xf>
    <xf numFmtId="0" fontId="11" fillId="18" borderId="15" xfId="0" applyFont="1" applyFill="1" applyBorder="1" applyAlignment="1">
      <alignment horizontal="center" vertical="center" wrapText="1"/>
    </xf>
    <xf numFmtId="0" fontId="11" fillId="22" borderId="5" xfId="0" applyFont="1" applyFill="1" applyBorder="1" applyAlignment="1">
      <alignment horizontal="center" vertical="center" wrapText="1"/>
    </xf>
    <xf numFmtId="0" fontId="11" fillId="22" borderId="47" xfId="0" applyFont="1" applyFill="1" applyBorder="1" applyAlignment="1">
      <alignment horizontal="center" vertical="center" wrapText="1"/>
    </xf>
    <xf numFmtId="0" fontId="11" fillId="22" borderId="48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11" fillId="21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6" fillId="23" borderId="19" xfId="0" applyFont="1" applyFill="1" applyBorder="1" applyAlignment="1">
      <alignment horizontal="center" vertical="center" wrapText="1"/>
    </xf>
    <xf numFmtId="0" fontId="16" fillId="23" borderId="0" xfId="0" applyFont="1" applyFill="1" applyAlignment="1">
      <alignment horizontal="center" vertical="center" wrapText="1"/>
    </xf>
    <xf numFmtId="0" fontId="16" fillId="23" borderId="20" xfId="0" applyFont="1" applyFill="1" applyBorder="1" applyAlignment="1">
      <alignment horizontal="center" vertical="center" wrapText="1"/>
    </xf>
    <xf numFmtId="0" fontId="1" fillId="23" borderId="21" xfId="0" applyFont="1" applyFill="1" applyBorder="1" applyAlignment="1">
      <alignment horizontal="center" vertical="center" wrapText="1"/>
    </xf>
    <xf numFmtId="0" fontId="1" fillId="23" borderId="22" xfId="0" applyFont="1" applyFill="1" applyBorder="1" applyAlignment="1">
      <alignment horizontal="center" vertical="center" wrapText="1"/>
    </xf>
    <xf numFmtId="0" fontId="1" fillId="23" borderId="23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1" fillId="17" borderId="40" xfId="0" applyFont="1" applyFill="1" applyBorder="1" applyAlignment="1">
      <alignment horizontal="center" vertical="center" wrapText="1"/>
    </xf>
    <xf numFmtId="0" fontId="11" fillId="24" borderId="36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1" fillId="17" borderId="43" xfId="0" applyFont="1" applyFill="1" applyBorder="1" applyAlignment="1">
      <alignment horizontal="center" vertical="center" wrapText="1"/>
    </xf>
    <xf numFmtId="0" fontId="11" fillId="24" borderId="2" xfId="0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12" fillId="16" borderId="49" xfId="0" applyFont="1" applyFill="1" applyBorder="1" applyAlignment="1">
      <alignment horizontal="center" vertical="center" wrapText="1"/>
    </xf>
    <xf numFmtId="0" fontId="12" fillId="16" borderId="50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/>
    </xf>
    <xf numFmtId="0" fontId="11" fillId="24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25" borderId="24" xfId="0" applyFont="1" applyFill="1" applyBorder="1" applyAlignment="1">
      <alignment horizontal="center" vertical="center" wrapText="1"/>
    </xf>
    <xf numFmtId="0" fontId="11" fillId="25" borderId="25" xfId="0" applyFont="1" applyFill="1" applyBorder="1" applyAlignment="1">
      <alignment horizontal="center" vertical="center" wrapText="1"/>
    </xf>
    <xf numFmtId="0" fontId="11" fillId="25" borderId="34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/>
    </xf>
    <xf numFmtId="0" fontId="11" fillId="26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11" fillId="0" borderId="1" xfId="0" applyFont="1" applyBorder="1"/>
    <xf numFmtId="0" fontId="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5" fillId="8" borderId="24" xfId="0" applyFont="1" applyFill="1" applyBorder="1" applyAlignment="1">
      <alignment horizontal="center" vertical="center"/>
    </xf>
    <xf numFmtId="0" fontId="25" fillId="8" borderId="25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horizontal="center" vertical="center"/>
    </xf>
    <xf numFmtId="0" fontId="11" fillId="19" borderId="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6" fillId="27" borderId="30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51" xfId="0" applyFont="1" applyFill="1" applyBorder="1" applyAlignment="1">
      <alignment horizontal="center" vertical="center" wrapText="1"/>
    </xf>
    <xf numFmtId="0" fontId="11" fillId="26" borderId="3" xfId="0" applyFont="1" applyFill="1" applyBorder="1" applyAlignment="1">
      <alignment horizontal="center" vertical="center" wrapText="1"/>
    </xf>
    <xf numFmtId="0" fontId="11" fillId="24" borderId="5" xfId="0" applyFont="1" applyFill="1" applyBorder="1" applyAlignment="1">
      <alignment horizontal="center" vertical="center" wrapText="1"/>
    </xf>
    <xf numFmtId="0" fontId="11" fillId="26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1" fillId="25" borderId="7" xfId="0" applyFont="1" applyFill="1" applyBorder="1" applyAlignment="1">
      <alignment horizontal="center" vertical="center" wrapText="1"/>
    </xf>
    <xf numFmtId="0" fontId="11" fillId="25" borderId="8" xfId="0" applyFont="1" applyFill="1" applyBorder="1" applyAlignment="1">
      <alignment horizontal="center" vertical="center" wrapText="1"/>
    </xf>
    <xf numFmtId="0" fontId="11" fillId="25" borderId="9" xfId="0" applyFont="1" applyFill="1" applyBorder="1" applyAlignment="1">
      <alignment horizontal="center" vertical="center" wrapText="1"/>
    </xf>
    <xf numFmtId="0" fontId="11" fillId="17" borderId="5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11" fillId="24" borderId="24" xfId="0" applyFont="1" applyFill="1" applyBorder="1" applyAlignment="1">
      <alignment horizontal="center" vertical="center" wrapText="1"/>
    </xf>
    <xf numFmtId="0" fontId="11" fillId="19" borderId="38" xfId="0" applyFont="1" applyFill="1" applyBorder="1" applyAlignment="1">
      <alignment horizontal="center" vertical="center" wrapText="1"/>
    </xf>
    <xf numFmtId="0" fontId="11" fillId="24" borderId="7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26" borderId="3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20" borderId="40" xfId="0" applyFont="1" applyFill="1" applyBorder="1" applyAlignment="1">
      <alignment horizontal="center" vertical="center" wrapText="1"/>
    </xf>
    <xf numFmtId="0" fontId="6" fillId="28" borderId="11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6" fillId="20" borderId="43" xfId="0" applyFont="1" applyFill="1" applyBorder="1" applyAlignment="1">
      <alignment horizontal="center" vertical="center" wrapText="1"/>
    </xf>
    <xf numFmtId="0" fontId="6" fillId="28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0" fontId="11" fillId="28" borderId="10" xfId="0" applyFont="1" applyFill="1" applyBorder="1" applyAlignment="1">
      <alignment horizontal="center" vertical="center" wrapText="1"/>
    </xf>
    <xf numFmtId="0" fontId="11" fillId="28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9" borderId="0" xfId="0" applyFont="1" applyFill="1" applyAlignment="1">
      <alignment horizontal="left" vertical="center" wrapText="1"/>
    </xf>
    <xf numFmtId="0" fontId="11" fillId="28" borderId="26" xfId="0" applyFont="1" applyFill="1" applyBorder="1" applyAlignment="1">
      <alignment horizontal="center" vertical="center" wrapText="1"/>
    </xf>
    <xf numFmtId="0" fontId="11" fillId="28" borderId="1" xfId="0" applyFont="1" applyFill="1" applyBorder="1" applyAlignment="1">
      <alignment horizontal="center" vertical="center" wrapText="1"/>
    </xf>
    <xf numFmtId="164" fontId="22" fillId="4" borderId="24" xfId="0" applyNumberFormat="1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24" fillId="4" borderId="24" xfId="0" applyNumberFormat="1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11" fillId="17" borderId="26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1" fillId="18" borderId="26" xfId="0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  <xf numFmtId="164" fontId="22" fillId="4" borderId="7" xfId="0" applyNumberFormat="1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5" fillId="0" borderId="1" xfId="0" applyFont="1" applyBorder="1"/>
    <xf numFmtId="0" fontId="11" fillId="9" borderId="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8" borderId="11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9" borderId="0" xfId="0" applyFont="1" applyFill="1" applyAlignment="1">
      <alignment horizontal="left" vertical="center" wrapText="1"/>
    </xf>
    <xf numFmtId="0" fontId="11" fillId="0" borderId="20" xfId="0" applyFont="1" applyBorder="1"/>
    <xf numFmtId="0" fontId="25" fillId="8" borderId="3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11" fillId="18" borderId="5" xfId="0" applyFont="1" applyFill="1" applyBorder="1" applyAlignment="1">
      <alignment horizontal="center" vertical="center" wrapText="1"/>
    </xf>
    <xf numFmtId="0" fontId="36" fillId="29" borderId="16" xfId="0" applyFont="1" applyFill="1" applyBorder="1" applyAlignment="1">
      <alignment horizontal="center" vertical="center" wrapText="1"/>
    </xf>
    <xf numFmtId="0" fontId="36" fillId="29" borderId="17" xfId="0" applyFont="1" applyFill="1" applyBorder="1" applyAlignment="1">
      <alignment horizontal="center" vertical="center" wrapText="1"/>
    </xf>
    <xf numFmtId="0" fontId="36" fillId="29" borderId="54" xfId="0" applyFont="1" applyFill="1" applyBorder="1" applyAlignment="1">
      <alignment horizontal="center" vertical="center" wrapText="1"/>
    </xf>
    <xf numFmtId="0" fontId="16" fillId="29" borderId="19" xfId="0" applyFont="1" applyFill="1" applyBorder="1" applyAlignment="1">
      <alignment horizontal="center" vertical="center" wrapText="1"/>
    </xf>
    <xf numFmtId="0" fontId="16" fillId="29" borderId="0" xfId="0" applyFont="1" applyFill="1" applyAlignment="1">
      <alignment horizontal="center" vertical="center" wrapText="1"/>
    </xf>
    <xf numFmtId="0" fontId="16" fillId="29" borderId="55" xfId="0" applyFont="1" applyFill="1" applyBorder="1" applyAlignment="1">
      <alignment horizontal="center" vertical="center" wrapText="1"/>
    </xf>
    <xf numFmtId="0" fontId="41" fillId="29" borderId="21" xfId="0" applyFont="1" applyFill="1" applyBorder="1" applyAlignment="1">
      <alignment horizontal="center" vertical="center" wrapText="1"/>
    </xf>
    <xf numFmtId="0" fontId="41" fillId="29" borderId="22" xfId="0" applyFont="1" applyFill="1" applyBorder="1" applyAlignment="1">
      <alignment horizontal="center" vertical="center" wrapText="1"/>
    </xf>
    <xf numFmtId="0" fontId="41" fillId="29" borderId="5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8" borderId="3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9" fillId="9" borderId="57" xfId="0" applyFont="1" applyFill="1" applyBorder="1" applyAlignment="1">
      <alignment horizontal="center" vertical="center" wrapText="1"/>
    </xf>
    <xf numFmtId="0" fontId="11" fillId="30" borderId="11" xfId="0" applyFont="1" applyFill="1" applyBorder="1" applyAlignment="1">
      <alignment horizontal="center" vertical="center" wrapText="1"/>
    </xf>
    <xf numFmtId="0" fontId="11" fillId="31" borderId="11" xfId="0" applyFont="1" applyFill="1" applyBorder="1" applyAlignment="1">
      <alignment horizontal="center" vertical="center" wrapText="1"/>
    </xf>
    <xf numFmtId="0" fontId="11" fillId="32" borderId="11" xfId="0" applyFont="1" applyFill="1" applyBorder="1" applyAlignment="1">
      <alignment horizontal="center" vertical="center" wrapText="1"/>
    </xf>
    <xf numFmtId="0" fontId="12" fillId="26" borderId="36" xfId="0" applyFont="1" applyFill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19" fillId="9" borderId="58" xfId="0" applyFont="1" applyFill="1" applyBorder="1" applyAlignment="1">
      <alignment horizontal="center" vertical="center" wrapText="1"/>
    </xf>
    <xf numFmtId="0" fontId="12" fillId="30" borderId="1" xfId="0" applyFont="1" applyFill="1" applyBorder="1" applyAlignment="1">
      <alignment horizontal="center" vertical="center" wrapText="1"/>
    </xf>
    <xf numFmtId="0" fontId="12" fillId="33" borderId="1" xfId="0" applyFont="1" applyFill="1" applyBorder="1" applyAlignment="1">
      <alignment horizontal="center" vertical="center" wrapText="1"/>
    </xf>
    <xf numFmtId="0" fontId="12" fillId="31" borderId="1" xfId="0" applyFont="1" applyFill="1" applyBorder="1" applyAlignment="1">
      <alignment horizontal="center" vertical="center" wrapText="1"/>
    </xf>
    <xf numFmtId="0" fontId="11" fillId="34" borderId="1" xfId="0" applyFont="1" applyFill="1" applyBorder="1" applyAlignment="1">
      <alignment horizontal="center" vertical="center" wrapText="1"/>
    </xf>
    <xf numFmtId="0" fontId="11" fillId="35" borderId="1" xfId="0" applyFont="1" applyFill="1" applyBorder="1" applyAlignment="1">
      <alignment horizontal="center" vertical="center" wrapText="1"/>
    </xf>
    <xf numFmtId="0" fontId="42" fillId="36" borderId="1" xfId="0" applyFont="1" applyFill="1" applyBorder="1" applyAlignment="1">
      <alignment horizontal="center" vertical="center" wrapText="1"/>
    </xf>
    <xf numFmtId="0" fontId="12" fillId="32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12" fillId="28" borderId="1" xfId="0" applyFont="1" applyFill="1" applyBorder="1" applyAlignment="1">
      <alignment horizontal="center" vertical="center" wrapText="1"/>
    </xf>
    <xf numFmtId="0" fontId="12" fillId="37" borderId="1" xfId="0" applyFont="1" applyFill="1" applyBorder="1" applyAlignment="1">
      <alignment horizontal="center" vertical="center" wrapText="1"/>
    </xf>
    <xf numFmtId="0" fontId="12" fillId="26" borderId="2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19" fillId="9" borderId="59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/>
    </xf>
    <xf numFmtId="0" fontId="12" fillId="16" borderId="60" xfId="0" applyFont="1" applyFill="1" applyBorder="1" applyAlignment="1">
      <alignment horizontal="center" vertical="center" wrapText="1"/>
    </xf>
    <xf numFmtId="0" fontId="6" fillId="9" borderId="6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9" borderId="6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6" fillId="9" borderId="63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 wrapText="1"/>
    </xf>
    <xf numFmtId="0" fontId="11" fillId="8" borderId="4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32" borderId="1" xfId="0" applyFont="1" applyFill="1" applyBorder="1" applyAlignment="1">
      <alignment horizontal="center" vertical="center"/>
    </xf>
    <xf numFmtId="0" fontId="11" fillId="37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7" fillId="8" borderId="38" xfId="0" applyFont="1" applyFill="1" applyBorder="1" applyAlignment="1">
      <alignment horizontal="center" vertical="center" wrapText="1"/>
    </xf>
    <xf numFmtId="0" fontId="11" fillId="3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31" borderId="1" xfId="0" applyFont="1" applyFill="1" applyBorder="1" applyAlignment="1">
      <alignment horizontal="center" vertical="center" wrapText="1"/>
    </xf>
    <xf numFmtId="0" fontId="11" fillId="2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33" borderId="1" xfId="0" applyFont="1" applyFill="1" applyBorder="1" applyAlignment="1">
      <alignment horizontal="center" vertical="center"/>
    </xf>
    <xf numFmtId="0" fontId="11" fillId="30" borderId="1" xfId="0" applyFont="1" applyFill="1" applyBorder="1" applyAlignment="1">
      <alignment horizontal="center" vertical="center"/>
    </xf>
    <xf numFmtId="0" fontId="11" fillId="8" borderId="45" xfId="0" applyFont="1" applyFill="1" applyBorder="1" applyAlignment="1">
      <alignment horizontal="center" vertical="center" wrapText="1"/>
    </xf>
    <xf numFmtId="0" fontId="46" fillId="8" borderId="7" xfId="0" applyFont="1" applyFill="1" applyBorder="1" applyAlignment="1">
      <alignment horizontal="center" vertical="center" wrapText="1"/>
    </xf>
    <xf numFmtId="0" fontId="46" fillId="8" borderId="8" xfId="0" applyFont="1" applyFill="1" applyBorder="1" applyAlignment="1">
      <alignment horizontal="center" vertical="center" wrapText="1"/>
    </xf>
    <xf numFmtId="0" fontId="46" fillId="8" borderId="45" xfId="0" applyFont="1" applyFill="1" applyBorder="1" applyAlignment="1">
      <alignment horizontal="center" vertical="center" wrapText="1"/>
    </xf>
    <xf numFmtId="0" fontId="11" fillId="35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vertical="center" wrapText="1"/>
    </xf>
    <xf numFmtId="0" fontId="6" fillId="9" borderId="64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9" borderId="65" xfId="0" applyFont="1" applyFill="1" applyBorder="1" applyAlignment="1">
      <alignment horizontal="center"/>
    </xf>
    <xf numFmtId="0" fontId="6" fillId="9" borderId="39" xfId="0" applyFont="1" applyFill="1" applyBorder="1" applyAlignment="1">
      <alignment horizontal="center" vertical="center"/>
    </xf>
    <xf numFmtId="0" fontId="6" fillId="9" borderId="66" xfId="0" applyFont="1" applyFill="1" applyBorder="1" applyAlignment="1">
      <alignment horizontal="center" vertical="center"/>
    </xf>
    <xf numFmtId="0" fontId="42" fillId="36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/>
    </xf>
    <xf numFmtId="0" fontId="6" fillId="9" borderId="5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9" borderId="67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/>
    </xf>
    <xf numFmtId="0" fontId="6" fillId="9" borderId="68" xfId="0" applyFont="1" applyFill="1" applyBorder="1" applyAlignment="1">
      <alignment horizontal="center"/>
    </xf>
    <xf numFmtId="0" fontId="11" fillId="8" borderId="38" xfId="0" applyFont="1" applyFill="1" applyBorder="1" applyAlignment="1">
      <alignment horizontal="center" vertical="center" wrapText="1"/>
    </xf>
    <xf numFmtId="0" fontId="11" fillId="33" borderId="2" xfId="0" applyFont="1" applyFill="1" applyBorder="1" applyAlignment="1">
      <alignment horizontal="center" vertical="center"/>
    </xf>
    <xf numFmtId="0" fontId="11" fillId="26" borderId="2" xfId="0" applyFont="1" applyFill="1" applyBorder="1" applyAlignment="1">
      <alignment horizontal="center" vertical="center"/>
    </xf>
    <xf numFmtId="0" fontId="11" fillId="37" borderId="2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6" fillId="9" borderId="69" xfId="0" applyFont="1" applyFill="1" applyBorder="1" applyAlignment="1">
      <alignment horizontal="center"/>
    </xf>
    <xf numFmtId="0" fontId="44" fillId="0" borderId="35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 vertical="center" wrapText="1"/>
    </xf>
    <xf numFmtId="0" fontId="11" fillId="28" borderId="11" xfId="0" applyFont="1" applyFill="1" applyBorder="1" applyAlignment="1">
      <alignment horizontal="center" vertical="center"/>
    </xf>
    <xf numFmtId="0" fontId="11" fillId="30" borderId="11" xfId="0" applyFont="1" applyFill="1" applyBorder="1" applyAlignment="1">
      <alignment horizontal="center" vertical="center"/>
    </xf>
    <xf numFmtId="0" fontId="11" fillId="0" borderId="11" xfId="0" applyFont="1" applyBorder="1"/>
    <xf numFmtId="0" fontId="11" fillId="11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9" borderId="70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71" xfId="0" applyFont="1" applyFill="1" applyBorder="1" applyAlignment="1">
      <alignment horizontal="center"/>
    </xf>
    <xf numFmtId="0" fontId="39" fillId="0" borderId="15" xfId="0" applyFont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/>
    </xf>
    <xf numFmtId="0" fontId="35" fillId="9" borderId="37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vertical="center"/>
    </xf>
    <xf numFmtId="0" fontId="35" fillId="9" borderId="6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38" borderId="1" xfId="0" applyFont="1" applyFill="1" applyBorder="1" applyAlignment="1">
      <alignment vertical="center" wrapText="1"/>
    </xf>
    <xf numFmtId="0" fontId="11" fillId="0" borderId="5" xfId="0" applyFont="1" applyBorder="1"/>
    <xf numFmtId="0" fontId="11" fillId="11" borderId="5" xfId="0" applyFont="1" applyFill="1" applyBorder="1" applyAlignment="1">
      <alignment horizontal="center" vertical="center"/>
    </xf>
    <xf numFmtId="0" fontId="11" fillId="26" borderId="5" xfId="0" applyFont="1" applyFill="1" applyBorder="1" applyAlignment="1">
      <alignment horizontal="center" vertical="center"/>
    </xf>
    <xf numFmtId="0" fontId="11" fillId="38" borderId="5" xfId="0" applyFont="1" applyFill="1" applyBorder="1" applyAlignment="1">
      <alignment vertical="center" wrapText="1"/>
    </xf>
    <xf numFmtId="0" fontId="11" fillId="18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30" borderId="50" xfId="0" applyFont="1" applyFill="1" applyBorder="1" applyAlignment="1">
      <alignment horizontal="center" vertical="center" wrapText="1"/>
    </xf>
    <xf numFmtId="0" fontId="12" fillId="30" borderId="38" xfId="0" applyFont="1" applyFill="1" applyBorder="1" applyAlignment="1">
      <alignment horizontal="center" vertical="center" wrapText="1"/>
    </xf>
    <xf numFmtId="0" fontId="44" fillId="0" borderId="64" xfId="0" applyFont="1" applyBorder="1" applyAlignment="1">
      <alignment horizontal="center" vertical="center" wrapText="1"/>
    </xf>
    <xf numFmtId="0" fontId="11" fillId="23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vertical="center" wrapText="1"/>
    </xf>
    <xf numFmtId="0" fontId="11" fillId="23" borderId="1" xfId="0" applyFont="1" applyFill="1" applyBorder="1" applyAlignment="1">
      <alignment horizontal="center" vertical="center" wrapText="1"/>
    </xf>
    <xf numFmtId="0" fontId="11" fillId="23" borderId="1" xfId="0" applyFont="1" applyFill="1" applyBorder="1"/>
    <xf numFmtId="0" fontId="11" fillId="38" borderId="7" xfId="0" applyFont="1" applyFill="1" applyBorder="1" applyAlignment="1">
      <alignment horizontal="center" vertical="center" wrapText="1"/>
    </xf>
    <xf numFmtId="0" fontId="11" fillId="38" borderId="8" xfId="0" applyFont="1" applyFill="1" applyBorder="1" applyAlignment="1">
      <alignment horizontal="center" vertical="center" wrapText="1"/>
    </xf>
    <xf numFmtId="0" fontId="11" fillId="38" borderId="45" xfId="0" applyFont="1" applyFill="1" applyBorder="1" applyAlignment="1">
      <alignment horizontal="center" vertical="center" wrapText="1"/>
    </xf>
    <xf numFmtId="0" fontId="5" fillId="23" borderId="1" xfId="0" applyFont="1" applyFill="1" applyBorder="1"/>
    <xf numFmtId="0" fontId="6" fillId="23" borderId="1" xfId="0" applyFont="1" applyFill="1" applyBorder="1" applyAlignment="1">
      <alignment vertical="center" wrapText="1"/>
    </xf>
    <xf numFmtId="0" fontId="6" fillId="23" borderId="1" xfId="0" applyFont="1" applyFill="1" applyBorder="1" applyAlignment="1">
      <alignment horizontal="center" vertical="center"/>
    </xf>
    <xf numFmtId="0" fontId="6" fillId="23" borderId="5" xfId="0" applyFont="1" applyFill="1" applyBorder="1" applyAlignment="1">
      <alignment horizontal="center" vertical="center"/>
    </xf>
    <xf numFmtId="0" fontId="6" fillId="23" borderId="5" xfId="0" applyFont="1" applyFill="1" applyBorder="1" applyAlignment="1">
      <alignment horizontal="center" vertical="center" wrapText="1"/>
    </xf>
    <xf numFmtId="0" fontId="6" fillId="23" borderId="5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164" fontId="22" fillId="23" borderId="2" xfId="0" applyNumberFormat="1" applyFont="1" applyFill="1" applyBorder="1" applyAlignment="1">
      <alignment vertical="center" wrapText="1"/>
    </xf>
    <xf numFmtId="164" fontId="22" fillId="23" borderId="1" xfId="0" applyNumberFormat="1" applyFont="1" applyFill="1" applyBorder="1" applyAlignment="1">
      <alignment vertical="center" wrapText="1"/>
    </xf>
    <xf numFmtId="164" fontId="22" fillId="23" borderId="5" xfId="0" applyNumberFormat="1" applyFont="1" applyFill="1" applyBorder="1" applyAlignment="1">
      <alignment vertical="center" wrapText="1"/>
    </xf>
    <xf numFmtId="0" fontId="48" fillId="30" borderId="11" xfId="0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horizontal="center" vertical="center" wrapText="1"/>
    </xf>
    <xf numFmtId="0" fontId="12" fillId="39" borderId="1" xfId="0" applyFont="1" applyFill="1" applyBorder="1" applyAlignment="1">
      <alignment horizontal="center" vertical="center" wrapText="1"/>
    </xf>
    <xf numFmtId="0" fontId="12" fillId="35" borderId="1" xfId="0" applyFont="1" applyFill="1" applyBorder="1" applyAlignment="1">
      <alignment horizontal="center" vertical="center" wrapText="1"/>
    </xf>
    <xf numFmtId="0" fontId="12" fillId="34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72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11" fillId="9" borderId="35" xfId="0" applyFont="1" applyFill="1" applyBorder="1"/>
    <xf numFmtId="0" fontId="12" fillId="9" borderId="37" xfId="0" applyFont="1" applyFill="1" applyBorder="1" applyAlignment="1">
      <alignment vertical="center" wrapText="1"/>
    </xf>
    <xf numFmtId="0" fontId="11" fillId="9" borderId="62" xfId="0" applyFont="1" applyFill="1" applyBorder="1"/>
    <xf numFmtId="0" fontId="12" fillId="9" borderId="68" xfId="0" applyFont="1" applyFill="1" applyBorder="1" applyAlignment="1">
      <alignment vertical="center" wrapText="1"/>
    </xf>
    <xf numFmtId="0" fontId="11" fillId="12" borderId="1" xfId="0" applyFont="1" applyFill="1" applyBorder="1" applyAlignment="1">
      <alignment horizontal="center" vertical="center"/>
    </xf>
    <xf numFmtId="0" fontId="50" fillId="8" borderId="24" xfId="0" applyFont="1" applyFill="1" applyBorder="1" applyAlignment="1">
      <alignment horizontal="center" vertical="center" wrapText="1"/>
    </xf>
    <xf numFmtId="0" fontId="50" fillId="8" borderId="25" xfId="0" applyFont="1" applyFill="1" applyBorder="1" applyAlignment="1">
      <alignment horizontal="center" vertical="center" wrapText="1"/>
    </xf>
    <xf numFmtId="0" fontId="50" fillId="8" borderId="38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wrapText="1"/>
    </xf>
    <xf numFmtId="0" fontId="11" fillId="32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11" fillId="9" borderId="10" xfId="0" applyFont="1" applyFill="1" applyBorder="1"/>
    <xf numFmtId="164" fontId="12" fillId="0" borderId="11" xfId="0" applyNumberFormat="1" applyFont="1" applyBorder="1" applyAlignment="1">
      <alignment horizontal="center" vertical="center" wrapText="1"/>
    </xf>
    <xf numFmtId="0" fontId="11" fillId="39" borderId="11" xfId="0" applyFont="1" applyFill="1" applyBorder="1" applyAlignment="1">
      <alignment horizontal="center" vertical="center" wrapText="1"/>
    </xf>
    <xf numFmtId="0" fontId="11" fillId="39" borderId="12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vertical="center" wrapText="1"/>
    </xf>
    <xf numFmtId="0" fontId="11" fillId="9" borderId="26" xfId="0" applyFont="1" applyFill="1" applyBorder="1"/>
    <xf numFmtId="164" fontId="12" fillId="0" borderId="1" xfId="0" applyNumberFormat="1" applyFont="1" applyBorder="1" applyAlignment="1">
      <alignment horizontal="center" vertical="center" wrapText="1"/>
    </xf>
    <xf numFmtId="0" fontId="11" fillId="39" borderId="1" xfId="0" applyFont="1" applyFill="1" applyBorder="1" applyAlignment="1">
      <alignment horizontal="center" vertical="center" wrapText="1"/>
    </xf>
    <xf numFmtId="0" fontId="11" fillId="39" borderId="3" xfId="0" applyFont="1" applyFill="1" applyBorder="1" applyAlignment="1">
      <alignment horizontal="center" vertical="center" wrapText="1"/>
    </xf>
    <xf numFmtId="0" fontId="11" fillId="30" borderId="1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11" fillId="9" borderId="33" xfId="0" applyFont="1" applyFill="1" applyBorder="1"/>
    <xf numFmtId="0" fontId="11" fillId="39" borderId="5" xfId="0" applyFont="1" applyFill="1" applyBorder="1" applyAlignment="1">
      <alignment horizontal="center" vertical="center" wrapText="1"/>
    </xf>
    <xf numFmtId="0" fontId="11" fillId="3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5" fillId="9" borderId="30" xfId="0" applyFont="1" applyFill="1" applyBorder="1" applyAlignment="1">
      <alignment horizontal="center" vertical="center" wrapText="1"/>
    </xf>
    <xf numFmtId="0" fontId="15" fillId="9" borderId="31" xfId="0" applyFont="1" applyFill="1" applyBorder="1" applyAlignment="1">
      <alignment horizontal="center" vertical="center" wrapText="1"/>
    </xf>
    <xf numFmtId="0" fontId="15" fillId="9" borderId="32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/>
    </xf>
    <xf numFmtId="0" fontId="12" fillId="9" borderId="37" xfId="0" applyFont="1" applyFill="1" applyBorder="1" applyAlignment="1">
      <alignment horizontal="center" vertical="center" wrapText="1"/>
    </xf>
    <xf numFmtId="0" fontId="11" fillId="9" borderId="62" xfId="0" applyFont="1" applyFill="1" applyBorder="1" applyAlignment="1">
      <alignment horizontal="center"/>
    </xf>
    <xf numFmtId="0" fontId="12" fillId="9" borderId="68" xfId="0" applyFont="1" applyFill="1" applyBorder="1" applyAlignment="1">
      <alignment horizontal="center" vertical="center" wrapText="1"/>
    </xf>
    <xf numFmtId="0" fontId="11" fillId="9" borderId="64" xfId="0" applyFont="1" applyFill="1" applyBorder="1" applyAlignment="1">
      <alignment horizontal="center"/>
    </xf>
    <xf numFmtId="164" fontId="12" fillId="0" borderId="5" xfId="0" applyNumberFormat="1" applyFont="1" applyBorder="1" applyAlignment="1">
      <alignment horizontal="center" vertical="center" wrapText="1"/>
    </xf>
    <xf numFmtId="0" fontId="12" fillId="9" borderId="69" xfId="0" applyFont="1" applyFill="1" applyBorder="1" applyAlignment="1">
      <alignment horizontal="center" vertical="center" wrapText="1"/>
    </xf>
    <xf numFmtId="0" fontId="40" fillId="0" borderId="0" xfId="0" applyFont="1"/>
    <xf numFmtId="0" fontId="11" fillId="8" borderId="1" xfId="0" applyFont="1" applyFill="1" applyBorder="1"/>
    <xf numFmtId="0" fontId="11" fillId="18" borderId="1" xfId="0" applyFont="1" applyFill="1" applyBorder="1" applyAlignment="1">
      <alignment vertical="center" wrapText="1"/>
    </xf>
    <xf numFmtId="0" fontId="12" fillId="9" borderId="69" xfId="0" applyFont="1" applyFill="1" applyBorder="1" applyAlignment="1">
      <alignment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73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1" fillId="9" borderId="13" xfId="0" applyFont="1" applyFill="1" applyBorder="1"/>
    <xf numFmtId="0" fontId="11" fillId="0" borderId="14" xfId="0" applyFont="1" applyBorder="1" applyAlignment="1">
      <alignment vertical="center" wrapText="1"/>
    </xf>
    <xf numFmtId="0" fontId="35" fillId="9" borderId="69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/>
    </xf>
    <xf numFmtId="0" fontId="11" fillId="35" borderId="11" xfId="0" applyFont="1" applyFill="1" applyBorder="1" applyAlignment="1">
      <alignment horizontal="center" vertical="center"/>
    </xf>
    <xf numFmtId="0" fontId="11" fillId="0" borderId="14" xfId="0" applyFont="1" applyBorder="1"/>
    <xf numFmtId="0" fontId="2" fillId="9" borderId="3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11" fillId="12" borderId="0" xfId="0" applyFont="1" applyFill="1" applyAlignment="1">
      <alignment horizontal="center" vertical="center"/>
    </xf>
    <xf numFmtId="0" fontId="11" fillId="30" borderId="1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</cellXfs>
  <cellStyles count="1">
    <cellStyle name="Normale" xfId="0" builtinId="0"/>
  </cellStyles>
  <dxfs count="254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lmeri\Downloads\file:\D:\Calendario%20perpetuo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ezioni%20II%20anno%20-%20A.A.%202022.2023%20agg.%2008.11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 t="str">
            <v/>
          </cell>
        </row>
        <row r="23">
          <cell r="K23" t="str">
            <v/>
          </cell>
        </row>
        <row r="24">
          <cell r="K24" t="str">
            <v/>
          </cell>
        </row>
        <row r="25">
          <cell r="K25" t="str">
            <v/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2C"/>
      <sheetName val="2D"/>
    </sheetNames>
    <sheetDataSet>
      <sheetData sheetId="0" refreshError="1"/>
      <sheetData sheetId="1" refreshError="1"/>
      <sheetData sheetId="2" refreshError="1"/>
      <sheetData sheetId="3">
        <row r="18">
          <cell r="K18" t="str">
            <v>Microbiologia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Q948"/>
  <sheetViews>
    <sheetView tabSelected="1" zoomScaleNormal="100" zoomScaleSheetLayoutView="130" workbookViewId="0">
      <selection activeCell="F8" sqref="F8"/>
    </sheetView>
  </sheetViews>
  <sheetFormatPr defaultColWidth="8.85546875" defaultRowHeight="12.75" x14ac:dyDescent="0.2"/>
  <cols>
    <col min="2" max="2" width="8.85546875" style="1" bestFit="1" customWidth="1"/>
    <col min="3" max="8" width="18.85546875" style="1" customWidth="1"/>
    <col min="9" max="11" width="18.85546875" style="2" customWidth="1"/>
    <col min="12" max="12" width="18.85546875" customWidth="1"/>
    <col min="13" max="13" width="3.42578125" customWidth="1"/>
    <col min="14" max="14" width="4" customWidth="1"/>
    <col min="15" max="15" width="15.140625" customWidth="1"/>
  </cols>
  <sheetData>
    <row r="1" spans="2:17" ht="13.5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7" ht="23.25" customHeight="1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2:17" ht="23.25" customHeight="1" x14ac:dyDescent="0.2">
      <c r="B3" s="96" t="s">
        <v>15</v>
      </c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2:17" ht="23.25" customHeight="1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8"/>
      <c r="N4" s="8"/>
    </row>
    <row r="5" spans="2:17" ht="69.95" customHeight="1" thickBot="1" x14ac:dyDescent="0.25">
      <c r="B5" s="116" t="s">
        <v>70</v>
      </c>
      <c r="C5" s="117"/>
      <c r="D5" s="117"/>
      <c r="E5" s="117"/>
      <c r="F5" s="117"/>
      <c r="G5" s="117"/>
      <c r="H5" s="117"/>
      <c r="I5" s="117"/>
      <c r="J5" s="117"/>
      <c r="K5" s="117"/>
      <c r="L5" s="118"/>
    </row>
    <row r="6" spans="2:17" ht="23.25" customHeight="1" x14ac:dyDescent="0.2">
      <c r="B6" s="110" t="s">
        <v>13</v>
      </c>
      <c r="C6" s="111"/>
      <c r="D6" s="114" t="s">
        <v>73</v>
      </c>
      <c r="E6" s="126" t="s">
        <v>74</v>
      </c>
      <c r="F6" s="127"/>
      <c r="G6" s="127"/>
      <c r="H6" s="128" t="s">
        <v>75</v>
      </c>
      <c r="I6" s="119" t="s">
        <v>58</v>
      </c>
      <c r="J6" s="120"/>
      <c r="K6" s="120"/>
      <c r="L6" s="121"/>
    </row>
    <row r="7" spans="2:17" ht="23.25" customHeight="1" x14ac:dyDescent="0.2">
      <c r="B7" s="112"/>
      <c r="C7" s="113"/>
      <c r="D7" s="115"/>
      <c r="E7" s="22" t="s">
        <v>76</v>
      </c>
      <c r="F7" s="23" t="s">
        <v>77</v>
      </c>
      <c r="G7" s="24" t="s">
        <v>78</v>
      </c>
      <c r="H7" s="129"/>
      <c r="I7" s="122"/>
      <c r="J7" s="122"/>
      <c r="K7" s="122"/>
      <c r="L7" s="123"/>
    </row>
    <row r="8" spans="2:17" ht="40.5" customHeight="1" thickBot="1" x14ac:dyDescent="0.25">
      <c r="B8" s="147" t="s">
        <v>14</v>
      </c>
      <c r="C8" s="148"/>
      <c r="D8" s="25" t="s">
        <v>71</v>
      </c>
      <c r="E8" s="25" t="s">
        <v>22</v>
      </c>
      <c r="F8" s="25" t="s">
        <v>47</v>
      </c>
      <c r="G8" s="25" t="s">
        <v>45</v>
      </c>
      <c r="H8" s="25" t="s">
        <v>21</v>
      </c>
      <c r="I8" s="124"/>
      <c r="J8" s="124"/>
      <c r="K8" s="124"/>
      <c r="L8" s="125"/>
    </row>
    <row r="9" spans="2:17" ht="50.25" customHeight="1" thickBot="1" x14ac:dyDescent="0.25">
      <c r="B9" s="107" t="s">
        <v>64</v>
      </c>
      <c r="C9" s="108"/>
      <c r="D9" s="108"/>
      <c r="E9" s="108"/>
      <c r="F9" s="108"/>
      <c r="G9" s="108"/>
      <c r="H9" s="108"/>
      <c r="I9" s="108"/>
      <c r="J9" s="108"/>
      <c r="K9" s="108"/>
      <c r="L9" s="109"/>
    </row>
    <row r="10" spans="2:17" ht="15.95" customHeight="1" thickBot="1" x14ac:dyDescent="0.25">
      <c r="B10" s="105" t="s">
        <v>17</v>
      </c>
      <c r="C10" s="106"/>
      <c r="D10" s="26" t="s">
        <v>19</v>
      </c>
      <c r="E10" s="26" t="s">
        <v>0</v>
      </c>
      <c r="F10" s="26" t="s">
        <v>1</v>
      </c>
      <c r="G10" s="26" t="s">
        <v>2</v>
      </c>
      <c r="H10" s="26" t="s">
        <v>3</v>
      </c>
      <c r="I10" s="26" t="s">
        <v>20</v>
      </c>
      <c r="J10" s="26" t="s">
        <v>4</v>
      </c>
      <c r="K10" s="27" t="s">
        <v>5</v>
      </c>
      <c r="L10" s="28" t="s">
        <v>16</v>
      </c>
    </row>
    <row r="11" spans="2:17" ht="15.95" customHeight="1" x14ac:dyDescent="0.2">
      <c r="B11" s="29" t="s">
        <v>6</v>
      </c>
      <c r="C11" s="30">
        <v>43389</v>
      </c>
      <c r="D11" s="31"/>
      <c r="E11" s="31"/>
      <c r="F11" s="31"/>
      <c r="G11" s="31"/>
      <c r="H11" s="31"/>
      <c r="I11" s="31"/>
      <c r="J11" s="31"/>
      <c r="K11" s="31"/>
      <c r="L11" s="32"/>
      <c r="O11" s="16" t="s">
        <v>49</v>
      </c>
      <c r="P11" s="17" t="s">
        <v>56</v>
      </c>
      <c r="Q11" s="13">
        <f>COUNTIF(B11:L79,"Biologia e Gen.")</f>
        <v>73</v>
      </c>
    </row>
    <row r="12" spans="2:17" ht="15.95" customHeight="1" x14ac:dyDescent="0.2">
      <c r="B12" s="33" t="s">
        <v>7</v>
      </c>
      <c r="C12" s="34">
        <v>43390</v>
      </c>
      <c r="D12" s="35"/>
      <c r="E12" s="35"/>
      <c r="F12" s="35"/>
      <c r="G12" s="35"/>
      <c r="H12" s="35"/>
      <c r="I12" s="35"/>
      <c r="J12" s="35"/>
      <c r="K12" s="35"/>
      <c r="L12" s="36"/>
      <c r="O12" s="16" t="s">
        <v>48</v>
      </c>
      <c r="P12" s="17" t="s">
        <v>52</v>
      </c>
      <c r="Q12" s="13">
        <f>COUNTIF(B11:L76,"Fisica")</f>
        <v>29</v>
      </c>
    </row>
    <row r="13" spans="2:17" ht="15.95" customHeight="1" x14ac:dyDescent="0.2">
      <c r="B13" s="33" t="s">
        <v>8</v>
      </c>
      <c r="C13" s="34">
        <v>43391</v>
      </c>
      <c r="D13" s="35"/>
      <c r="E13" s="35"/>
      <c r="F13" s="35"/>
      <c r="G13" s="35"/>
      <c r="H13" s="35"/>
      <c r="I13" s="35"/>
      <c r="J13" s="35"/>
      <c r="K13" s="35"/>
      <c r="L13" s="36"/>
      <c r="O13" s="16" t="s">
        <v>53</v>
      </c>
      <c r="P13" s="17" t="s">
        <v>54</v>
      </c>
      <c r="Q13" s="13">
        <f>COUNTIF(B11:L77,"Statistica")</f>
        <v>22</v>
      </c>
    </row>
    <row r="14" spans="2:17" ht="15.95" customHeight="1" x14ac:dyDescent="0.2">
      <c r="B14" s="33" t="s">
        <v>9</v>
      </c>
      <c r="C14" s="34">
        <v>43392</v>
      </c>
      <c r="D14" s="35"/>
      <c r="E14" s="35"/>
      <c r="F14" s="35"/>
      <c r="G14" s="35"/>
      <c r="H14" s="35"/>
      <c r="I14" s="35"/>
      <c r="J14" s="35"/>
      <c r="K14" s="35"/>
      <c r="L14" s="36"/>
      <c r="O14" s="16" t="s">
        <v>50</v>
      </c>
      <c r="P14" s="17" t="s">
        <v>54</v>
      </c>
      <c r="Q14" s="13">
        <f>COUNTIF(B11:L78,"Informatica")</f>
        <v>22</v>
      </c>
    </row>
    <row r="15" spans="2:17" ht="15.95" customHeight="1" x14ac:dyDescent="0.2">
      <c r="B15" s="33" t="s">
        <v>10</v>
      </c>
      <c r="C15" s="34">
        <v>43393</v>
      </c>
      <c r="D15" s="35"/>
      <c r="E15" s="35"/>
      <c r="F15" s="35"/>
      <c r="G15" s="35"/>
      <c r="H15" s="35"/>
      <c r="I15" s="35"/>
      <c r="J15" s="35"/>
      <c r="K15" s="35"/>
      <c r="L15" s="36"/>
      <c r="O15" s="16" t="s">
        <v>51</v>
      </c>
      <c r="P15" s="17" t="s">
        <v>55</v>
      </c>
      <c r="Q15" s="13">
        <f>COUNTIF(B11:L79,"Chimica e Prop. Bioch.")</f>
        <v>44</v>
      </c>
    </row>
    <row r="16" spans="2:17" ht="15.95" customHeight="1" x14ac:dyDescent="0.2">
      <c r="B16" s="37" t="s">
        <v>11</v>
      </c>
      <c r="C16" s="38">
        <v>43394</v>
      </c>
      <c r="D16" s="130"/>
      <c r="E16" s="131"/>
      <c r="F16" s="131"/>
      <c r="G16" s="131"/>
      <c r="H16" s="131"/>
      <c r="I16" s="131"/>
      <c r="J16" s="131"/>
      <c r="K16" s="131"/>
      <c r="L16" s="132"/>
    </row>
    <row r="17" spans="2:13" ht="15.95" customHeight="1" x14ac:dyDescent="0.2">
      <c r="B17" s="37" t="s">
        <v>12</v>
      </c>
      <c r="C17" s="38">
        <v>43395</v>
      </c>
      <c r="D17" s="130"/>
      <c r="E17" s="131"/>
      <c r="F17" s="131"/>
      <c r="G17" s="131"/>
      <c r="H17" s="131"/>
      <c r="I17" s="131"/>
      <c r="J17" s="131"/>
      <c r="K17" s="131"/>
      <c r="L17" s="132"/>
    </row>
    <row r="18" spans="2:13" ht="15.95" customHeight="1" x14ac:dyDescent="0.2">
      <c r="B18" s="39" t="s">
        <v>6</v>
      </c>
      <c r="C18" s="34">
        <v>43396</v>
      </c>
      <c r="D18" s="40" t="s">
        <v>29</v>
      </c>
      <c r="E18" s="40" t="s">
        <v>29</v>
      </c>
      <c r="F18" s="41" t="s">
        <v>31</v>
      </c>
      <c r="G18" s="41" t="s">
        <v>31</v>
      </c>
      <c r="H18" s="41" t="s">
        <v>31</v>
      </c>
      <c r="I18" s="42"/>
      <c r="J18" s="43" t="s">
        <v>30</v>
      </c>
      <c r="K18" s="43" t="s">
        <v>30</v>
      </c>
      <c r="L18" s="44" t="s">
        <v>30</v>
      </c>
    </row>
    <row r="19" spans="2:13" ht="15.95" customHeight="1" x14ac:dyDescent="0.2">
      <c r="B19" s="33" t="s">
        <v>7</v>
      </c>
      <c r="C19" s="34">
        <v>43397</v>
      </c>
      <c r="D19" s="40" t="s">
        <v>29</v>
      </c>
      <c r="E19" s="40" t="s">
        <v>29</v>
      </c>
      <c r="F19" s="41" t="s">
        <v>31</v>
      </c>
      <c r="G19" s="41" t="s">
        <v>31</v>
      </c>
      <c r="H19" s="41" t="s">
        <v>31</v>
      </c>
      <c r="I19" s="42"/>
      <c r="J19" s="43" t="s">
        <v>30</v>
      </c>
      <c r="K19" s="43" t="s">
        <v>30</v>
      </c>
      <c r="L19" s="44" t="s">
        <v>30</v>
      </c>
    </row>
    <row r="20" spans="2:13" ht="15.95" customHeight="1" x14ac:dyDescent="0.2">
      <c r="B20" s="33" t="s">
        <v>8</v>
      </c>
      <c r="C20" s="34">
        <v>43398</v>
      </c>
      <c r="D20" s="40" t="s">
        <v>29</v>
      </c>
      <c r="E20" s="40" t="s">
        <v>29</v>
      </c>
      <c r="F20" s="41" t="s">
        <v>31</v>
      </c>
      <c r="G20" s="41" t="s">
        <v>31</v>
      </c>
      <c r="H20" s="41" t="s">
        <v>31</v>
      </c>
      <c r="I20" s="42"/>
      <c r="J20" s="43" t="s">
        <v>30</v>
      </c>
      <c r="K20" s="43" t="s">
        <v>30</v>
      </c>
      <c r="L20" s="44" t="s">
        <v>30</v>
      </c>
    </row>
    <row r="21" spans="2:13" ht="15.95" customHeight="1" x14ac:dyDescent="0.2">
      <c r="B21" s="33" t="s">
        <v>9</v>
      </c>
      <c r="C21" s="34">
        <v>43399</v>
      </c>
      <c r="D21" s="40" t="s">
        <v>29</v>
      </c>
      <c r="E21" s="40" t="s">
        <v>29</v>
      </c>
      <c r="F21" s="41" t="s">
        <v>31</v>
      </c>
      <c r="G21" s="41" t="s">
        <v>31</v>
      </c>
      <c r="H21" s="41" t="s">
        <v>31</v>
      </c>
      <c r="I21" s="42"/>
      <c r="J21" s="43" t="s">
        <v>30</v>
      </c>
      <c r="K21" s="43" t="s">
        <v>30</v>
      </c>
      <c r="L21" s="44" t="s">
        <v>30</v>
      </c>
    </row>
    <row r="22" spans="2:13" ht="15.95" customHeight="1" x14ac:dyDescent="0.2">
      <c r="B22" s="33" t="s">
        <v>10</v>
      </c>
      <c r="C22" s="34">
        <v>43400</v>
      </c>
      <c r="D22" s="40" t="s">
        <v>29</v>
      </c>
      <c r="E22" s="40" t="s">
        <v>29</v>
      </c>
      <c r="F22" s="41" t="s">
        <v>31</v>
      </c>
      <c r="G22" s="41" t="s">
        <v>31</v>
      </c>
      <c r="H22" s="41" t="s">
        <v>31</v>
      </c>
      <c r="I22" s="42"/>
      <c r="J22" s="43" t="s">
        <v>30</v>
      </c>
      <c r="K22" s="43" t="s">
        <v>30</v>
      </c>
      <c r="L22" s="44" t="s">
        <v>30</v>
      </c>
    </row>
    <row r="23" spans="2:13" ht="15.95" customHeight="1" x14ac:dyDescent="0.2">
      <c r="B23" s="37" t="s">
        <v>11</v>
      </c>
      <c r="C23" s="38">
        <v>43401</v>
      </c>
      <c r="D23" s="130"/>
      <c r="E23" s="131"/>
      <c r="F23" s="131"/>
      <c r="G23" s="131"/>
      <c r="H23" s="131"/>
      <c r="I23" s="131"/>
      <c r="J23" s="131"/>
      <c r="K23" s="131"/>
      <c r="L23" s="132"/>
      <c r="M23" s="45"/>
    </row>
    <row r="24" spans="2:13" ht="15.95" customHeight="1" x14ac:dyDescent="0.2">
      <c r="B24" s="37" t="s">
        <v>12</v>
      </c>
      <c r="C24" s="38">
        <v>43402</v>
      </c>
      <c r="D24" s="130"/>
      <c r="E24" s="131"/>
      <c r="F24" s="131"/>
      <c r="G24" s="131"/>
      <c r="H24" s="131"/>
      <c r="I24" s="131"/>
      <c r="J24" s="131"/>
      <c r="K24" s="131"/>
      <c r="L24" s="132"/>
      <c r="M24" s="45"/>
    </row>
    <row r="25" spans="2:13" ht="15.95" customHeight="1" x14ac:dyDescent="0.2">
      <c r="B25" s="46" t="s">
        <v>6</v>
      </c>
      <c r="C25" s="47">
        <v>43403</v>
      </c>
      <c r="D25" s="102" t="s">
        <v>72</v>
      </c>
      <c r="E25" s="103"/>
      <c r="F25" s="103"/>
      <c r="G25" s="103"/>
      <c r="H25" s="103"/>
      <c r="I25" s="103"/>
      <c r="J25" s="103"/>
      <c r="K25" s="103"/>
      <c r="L25" s="103"/>
      <c r="M25" s="104"/>
    </row>
    <row r="26" spans="2:13" ht="15.95" customHeight="1" x14ac:dyDescent="0.2">
      <c r="B26" s="37" t="s">
        <v>7</v>
      </c>
      <c r="C26" s="38">
        <v>43404</v>
      </c>
      <c r="D26" s="130"/>
      <c r="E26" s="131"/>
      <c r="F26" s="131"/>
      <c r="G26" s="131"/>
      <c r="H26" s="131"/>
      <c r="I26" s="131"/>
      <c r="J26" s="131"/>
      <c r="K26" s="131"/>
      <c r="L26" s="132"/>
      <c r="M26" s="45"/>
    </row>
    <row r="27" spans="2:13" ht="15.95" customHeight="1" x14ac:dyDescent="0.2">
      <c r="B27" s="33" t="s">
        <v>8</v>
      </c>
      <c r="C27" s="34">
        <v>43405</v>
      </c>
      <c r="D27" s="48"/>
      <c r="E27" s="48"/>
      <c r="F27" s="48"/>
      <c r="G27" s="48"/>
      <c r="H27" s="48"/>
      <c r="I27" s="48"/>
      <c r="J27" s="35"/>
      <c r="K27" s="35"/>
      <c r="L27" s="49"/>
      <c r="M27" s="45"/>
    </row>
    <row r="28" spans="2:13" ht="15.95" customHeight="1" x14ac:dyDescent="0.2">
      <c r="B28" s="33" t="s">
        <v>9</v>
      </c>
      <c r="C28" s="34">
        <v>43406</v>
      </c>
      <c r="D28" s="48"/>
      <c r="E28" s="48"/>
      <c r="F28" s="48"/>
      <c r="G28" s="48"/>
      <c r="H28" s="48"/>
      <c r="I28" s="48"/>
      <c r="J28" s="35"/>
      <c r="K28" s="35"/>
      <c r="L28" s="49"/>
      <c r="M28" s="45"/>
    </row>
    <row r="29" spans="2:13" ht="15.95" customHeight="1" x14ac:dyDescent="0.2">
      <c r="B29" s="33" t="s">
        <v>10</v>
      </c>
      <c r="C29" s="34">
        <v>43407</v>
      </c>
      <c r="D29" s="48"/>
      <c r="E29" s="48"/>
      <c r="F29" s="48"/>
      <c r="G29" s="48"/>
      <c r="H29" s="48"/>
      <c r="I29" s="48"/>
      <c r="J29" s="35"/>
      <c r="K29" s="35"/>
      <c r="L29" s="49"/>
      <c r="M29" s="45"/>
    </row>
    <row r="30" spans="2:13" ht="15.95" customHeight="1" x14ac:dyDescent="0.2">
      <c r="B30" s="37" t="s">
        <v>11</v>
      </c>
      <c r="C30" s="38">
        <v>43408</v>
      </c>
      <c r="D30" s="130"/>
      <c r="E30" s="131"/>
      <c r="F30" s="131"/>
      <c r="G30" s="131"/>
      <c r="H30" s="131"/>
      <c r="I30" s="131"/>
      <c r="J30" s="131"/>
      <c r="K30" s="131"/>
      <c r="L30" s="132"/>
      <c r="M30" s="45"/>
    </row>
    <row r="31" spans="2:13" ht="15.95" customHeight="1" x14ac:dyDescent="0.2">
      <c r="B31" s="37" t="s">
        <v>12</v>
      </c>
      <c r="C31" s="38">
        <v>43409</v>
      </c>
      <c r="D31" s="130"/>
      <c r="E31" s="131"/>
      <c r="F31" s="131"/>
      <c r="G31" s="131"/>
      <c r="H31" s="131"/>
      <c r="I31" s="131"/>
      <c r="J31" s="131"/>
      <c r="K31" s="131"/>
      <c r="L31" s="132"/>
      <c r="M31" s="45"/>
    </row>
    <row r="32" spans="2:13" ht="15.95" customHeight="1" x14ac:dyDescent="0.2">
      <c r="B32" s="33" t="s">
        <v>6</v>
      </c>
      <c r="C32" s="34">
        <v>43410</v>
      </c>
      <c r="D32" s="40" t="s">
        <v>29</v>
      </c>
      <c r="E32" s="40" t="s">
        <v>29</v>
      </c>
      <c r="F32" s="41" t="s">
        <v>31</v>
      </c>
      <c r="G32" s="41" t="s">
        <v>31</v>
      </c>
      <c r="H32" s="41" t="s">
        <v>31</v>
      </c>
      <c r="I32" s="48"/>
      <c r="J32" s="43" t="s">
        <v>30</v>
      </c>
      <c r="K32" s="43" t="s">
        <v>30</v>
      </c>
      <c r="L32" s="44" t="s">
        <v>30</v>
      </c>
      <c r="M32" s="45"/>
    </row>
    <row r="33" spans="2:13" ht="15.95" customHeight="1" x14ac:dyDescent="0.2">
      <c r="B33" s="33" t="s">
        <v>7</v>
      </c>
      <c r="C33" s="34">
        <v>43411</v>
      </c>
      <c r="D33" s="40" t="s">
        <v>29</v>
      </c>
      <c r="E33" s="40" t="s">
        <v>29</v>
      </c>
      <c r="F33" s="41" t="s">
        <v>31</v>
      </c>
      <c r="G33" s="41" t="s">
        <v>31</v>
      </c>
      <c r="H33" s="41" t="s">
        <v>31</v>
      </c>
      <c r="I33" s="48"/>
      <c r="J33" s="43" t="s">
        <v>30</v>
      </c>
      <c r="K33" s="43" t="s">
        <v>30</v>
      </c>
      <c r="L33" s="44" t="s">
        <v>30</v>
      </c>
      <c r="M33" s="45"/>
    </row>
    <row r="34" spans="2:13" ht="15.95" customHeight="1" x14ac:dyDescent="0.2">
      <c r="B34" s="33" t="s">
        <v>8</v>
      </c>
      <c r="C34" s="34">
        <v>43412</v>
      </c>
      <c r="D34" s="40" t="s">
        <v>29</v>
      </c>
      <c r="E34" s="40" t="s">
        <v>29</v>
      </c>
      <c r="F34" s="41" t="s">
        <v>31</v>
      </c>
      <c r="G34" s="41" t="s">
        <v>31</v>
      </c>
      <c r="H34" s="41" t="s">
        <v>31</v>
      </c>
      <c r="I34" s="48"/>
      <c r="J34" s="43" t="s">
        <v>30</v>
      </c>
      <c r="K34" s="43" t="s">
        <v>30</v>
      </c>
      <c r="L34" s="44" t="s">
        <v>30</v>
      </c>
      <c r="M34" s="45"/>
    </row>
    <row r="35" spans="2:13" ht="15.95" customHeight="1" x14ac:dyDescent="0.2">
      <c r="B35" s="33" t="s">
        <v>9</v>
      </c>
      <c r="C35" s="34">
        <v>43413</v>
      </c>
      <c r="D35" s="40" t="s">
        <v>29</v>
      </c>
      <c r="E35" s="40" t="s">
        <v>29</v>
      </c>
      <c r="F35" s="41" t="s">
        <v>31</v>
      </c>
      <c r="G35" s="41" t="s">
        <v>31</v>
      </c>
      <c r="H35" s="41" t="s">
        <v>31</v>
      </c>
      <c r="I35" s="48"/>
      <c r="J35" s="43" t="s">
        <v>30</v>
      </c>
      <c r="K35" s="43" t="s">
        <v>30</v>
      </c>
      <c r="L35" s="44" t="s">
        <v>30</v>
      </c>
      <c r="M35" s="45"/>
    </row>
    <row r="36" spans="2:13" ht="15.95" customHeight="1" x14ac:dyDescent="0.2">
      <c r="B36" s="33" t="s">
        <v>10</v>
      </c>
      <c r="C36" s="34">
        <v>43414</v>
      </c>
      <c r="D36" s="40" t="s">
        <v>29</v>
      </c>
      <c r="E36" s="40" t="s">
        <v>29</v>
      </c>
      <c r="F36" s="41" t="s">
        <v>31</v>
      </c>
      <c r="G36" s="41" t="s">
        <v>31</v>
      </c>
      <c r="H36" s="41" t="s">
        <v>31</v>
      </c>
      <c r="I36" s="48"/>
      <c r="J36" s="43" t="s">
        <v>30</v>
      </c>
      <c r="K36" s="43" t="s">
        <v>30</v>
      </c>
      <c r="L36" s="44" t="s">
        <v>30</v>
      </c>
      <c r="M36" s="45"/>
    </row>
    <row r="37" spans="2:13" ht="15.95" customHeight="1" x14ac:dyDescent="0.2">
      <c r="B37" s="37" t="s">
        <v>11</v>
      </c>
      <c r="C37" s="38">
        <v>43415</v>
      </c>
      <c r="D37" s="130"/>
      <c r="E37" s="131"/>
      <c r="F37" s="131"/>
      <c r="G37" s="131"/>
      <c r="H37" s="131"/>
      <c r="I37" s="131"/>
      <c r="J37" s="131"/>
      <c r="K37" s="131"/>
      <c r="L37" s="132"/>
      <c r="M37" s="45"/>
    </row>
    <row r="38" spans="2:13" ht="15.95" customHeight="1" x14ac:dyDescent="0.2">
      <c r="B38" s="37" t="s">
        <v>12</v>
      </c>
      <c r="C38" s="38">
        <v>43416</v>
      </c>
      <c r="D38" s="130"/>
      <c r="E38" s="131"/>
      <c r="F38" s="131"/>
      <c r="G38" s="131"/>
      <c r="H38" s="131"/>
      <c r="I38" s="131"/>
      <c r="J38" s="131"/>
      <c r="K38" s="131"/>
      <c r="L38" s="132"/>
      <c r="M38" s="45"/>
    </row>
    <row r="39" spans="2:13" ht="15.95" customHeight="1" x14ac:dyDescent="0.2">
      <c r="B39" s="33" t="s">
        <v>6</v>
      </c>
      <c r="C39" s="34">
        <v>43417</v>
      </c>
      <c r="D39" s="48"/>
      <c r="E39" s="48"/>
      <c r="F39" s="48"/>
      <c r="G39" s="48"/>
      <c r="H39" s="48"/>
      <c r="I39" s="48"/>
      <c r="J39" s="48"/>
      <c r="K39" s="48"/>
      <c r="L39" s="50"/>
      <c r="M39" s="45"/>
    </row>
    <row r="40" spans="2:13" ht="15.95" customHeight="1" x14ac:dyDescent="0.2">
      <c r="B40" s="33" t="s">
        <v>7</v>
      </c>
      <c r="C40" s="34">
        <v>43418</v>
      </c>
      <c r="D40" s="48"/>
      <c r="E40" s="48"/>
      <c r="F40" s="48"/>
      <c r="G40" s="48"/>
      <c r="H40" s="48"/>
      <c r="I40" s="48"/>
      <c r="J40" s="48"/>
      <c r="K40" s="48"/>
      <c r="L40" s="50"/>
      <c r="M40" s="45"/>
    </row>
    <row r="41" spans="2:13" ht="15.95" customHeight="1" x14ac:dyDescent="0.2">
      <c r="B41" s="33" t="s">
        <v>8</v>
      </c>
      <c r="C41" s="34">
        <v>43419</v>
      </c>
      <c r="D41" s="48"/>
      <c r="E41" s="48"/>
      <c r="F41" s="48"/>
      <c r="G41" s="48"/>
      <c r="H41" s="48"/>
      <c r="I41" s="48"/>
      <c r="J41" s="48"/>
      <c r="K41" s="48"/>
      <c r="L41" s="50"/>
      <c r="M41" s="45"/>
    </row>
    <row r="42" spans="2:13" ht="15.95" customHeight="1" x14ac:dyDescent="0.2">
      <c r="B42" s="33" t="s">
        <v>9</v>
      </c>
      <c r="C42" s="34">
        <v>43420</v>
      </c>
      <c r="D42" s="48"/>
      <c r="E42" s="48"/>
      <c r="F42" s="48"/>
      <c r="G42" s="48"/>
      <c r="H42" s="48"/>
      <c r="I42" s="48"/>
      <c r="J42" s="48"/>
      <c r="K42" s="48"/>
      <c r="L42" s="50"/>
      <c r="M42" s="45"/>
    </row>
    <row r="43" spans="2:13" ht="15.95" customHeight="1" x14ac:dyDescent="0.2">
      <c r="B43" s="33" t="s">
        <v>10</v>
      </c>
      <c r="C43" s="34">
        <v>43421</v>
      </c>
      <c r="D43" s="48"/>
      <c r="E43" s="48"/>
      <c r="F43" s="48"/>
      <c r="G43" s="48"/>
      <c r="H43" s="48"/>
      <c r="I43" s="48"/>
      <c r="J43" s="48"/>
      <c r="K43" s="48"/>
      <c r="L43" s="50"/>
      <c r="M43" s="45"/>
    </row>
    <row r="44" spans="2:13" ht="15.95" customHeight="1" x14ac:dyDescent="0.2">
      <c r="B44" s="37" t="s">
        <v>11</v>
      </c>
      <c r="C44" s="38">
        <v>43422</v>
      </c>
      <c r="D44" s="130"/>
      <c r="E44" s="131"/>
      <c r="F44" s="131"/>
      <c r="G44" s="131"/>
      <c r="H44" s="131"/>
      <c r="I44" s="131"/>
      <c r="J44" s="131"/>
      <c r="K44" s="131"/>
      <c r="L44" s="132"/>
      <c r="M44" s="45"/>
    </row>
    <row r="45" spans="2:13" ht="15.95" customHeight="1" x14ac:dyDescent="0.2">
      <c r="B45" s="37" t="s">
        <v>12</v>
      </c>
      <c r="C45" s="38">
        <v>43423</v>
      </c>
      <c r="D45" s="130"/>
      <c r="E45" s="131"/>
      <c r="F45" s="131"/>
      <c r="G45" s="131"/>
      <c r="H45" s="131"/>
      <c r="I45" s="131"/>
      <c r="J45" s="131"/>
      <c r="K45" s="131"/>
      <c r="L45" s="132"/>
      <c r="M45" s="45"/>
    </row>
    <row r="46" spans="2:13" ht="15.95" customHeight="1" x14ac:dyDescent="0.2">
      <c r="B46" s="33" t="s">
        <v>6</v>
      </c>
      <c r="C46" s="34">
        <v>43424</v>
      </c>
      <c r="D46" s="40" t="s">
        <v>29</v>
      </c>
      <c r="E46" s="40" t="s">
        <v>29</v>
      </c>
      <c r="F46" s="41" t="s">
        <v>31</v>
      </c>
      <c r="G46" s="41" t="s">
        <v>31</v>
      </c>
      <c r="H46" s="41" t="s">
        <v>31</v>
      </c>
      <c r="I46" s="48"/>
      <c r="J46" s="43" t="s">
        <v>30</v>
      </c>
      <c r="K46" s="43" t="s">
        <v>30</v>
      </c>
      <c r="L46" s="44" t="s">
        <v>30</v>
      </c>
      <c r="M46" s="45"/>
    </row>
    <row r="47" spans="2:13" ht="15.95" customHeight="1" x14ac:dyDescent="0.2">
      <c r="B47" s="33" t="s">
        <v>7</v>
      </c>
      <c r="C47" s="34">
        <v>43425</v>
      </c>
      <c r="D47" s="40" t="s">
        <v>29</v>
      </c>
      <c r="E47" s="40" t="s">
        <v>29</v>
      </c>
      <c r="F47" s="41" t="s">
        <v>31</v>
      </c>
      <c r="G47" s="41" t="s">
        <v>31</v>
      </c>
      <c r="H47" s="41" t="s">
        <v>31</v>
      </c>
      <c r="I47" s="48"/>
      <c r="J47" s="43" t="s">
        <v>30</v>
      </c>
      <c r="K47" s="43" t="s">
        <v>30</v>
      </c>
      <c r="L47" s="44" t="s">
        <v>30</v>
      </c>
      <c r="M47" s="45"/>
    </row>
    <row r="48" spans="2:13" ht="15.95" customHeight="1" x14ac:dyDescent="0.2">
      <c r="B48" s="33" t="s">
        <v>8</v>
      </c>
      <c r="C48" s="34">
        <v>43426</v>
      </c>
      <c r="D48" s="40" t="s">
        <v>29</v>
      </c>
      <c r="E48" s="40" t="s">
        <v>29</v>
      </c>
      <c r="F48" s="41" t="s">
        <v>31</v>
      </c>
      <c r="G48" s="41" t="s">
        <v>31</v>
      </c>
      <c r="H48" s="41" t="s">
        <v>31</v>
      </c>
      <c r="I48" s="48"/>
      <c r="J48" s="43" t="s">
        <v>30</v>
      </c>
      <c r="K48" s="43" t="s">
        <v>30</v>
      </c>
      <c r="L48" s="44" t="s">
        <v>30</v>
      </c>
      <c r="M48" s="45"/>
    </row>
    <row r="49" spans="2:13" ht="15.95" customHeight="1" x14ac:dyDescent="0.2">
      <c r="B49" s="33" t="s">
        <v>9</v>
      </c>
      <c r="C49" s="34">
        <v>43427</v>
      </c>
      <c r="D49" s="40" t="s">
        <v>29</v>
      </c>
      <c r="E49" s="40" t="s">
        <v>29</v>
      </c>
      <c r="F49" s="40" t="s">
        <v>29</v>
      </c>
      <c r="G49" s="41" t="s">
        <v>31</v>
      </c>
      <c r="H49" s="41" t="s">
        <v>31</v>
      </c>
      <c r="I49" s="48"/>
      <c r="J49" s="43" t="s">
        <v>30</v>
      </c>
      <c r="K49" s="43" t="s">
        <v>30</v>
      </c>
      <c r="L49" s="44" t="s">
        <v>30</v>
      </c>
      <c r="M49" s="45"/>
    </row>
    <row r="50" spans="2:13" ht="15.95" customHeight="1" x14ac:dyDescent="0.2">
      <c r="B50" s="33" t="s">
        <v>10</v>
      </c>
      <c r="C50" s="34">
        <v>43428</v>
      </c>
      <c r="D50" s="51" t="s">
        <v>32</v>
      </c>
      <c r="E50" s="51" t="s">
        <v>32</v>
      </c>
      <c r="F50" s="41" t="s">
        <v>31</v>
      </c>
      <c r="G50" s="41" t="s">
        <v>31</v>
      </c>
      <c r="H50" s="41" t="s">
        <v>31</v>
      </c>
      <c r="I50" s="48"/>
      <c r="J50" s="43" t="s">
        <v>30</v>
      </c>
      <c r="K50" s="43" t="s">
        <v>30</v>
      </c>
      <c r="L50" s="44" t="s">
        <v>30</v>
      </c>
      <c r="M50" s="45"/>
    </row>
    <row r="51" spans="2:13" ht="15.95" customHeight="1" x14ac:dyDescent="0.2">
      <c r="B51" s="37" t="s">
        <v>11</v>
      </c>
      <c r="C51" s="38">
        <v>43429</v>
      </c>
      <c r="D51" s="130"/>
      <c r="E51" s="131"/>
      <c r="F51" s="131"/>
      <c r="G51" s="131"/>
      <c r="H51" s="131"/>
      <c r="I51" s="131"/>
      <c r="J51" s="131"/>
      <c r="K51" s="131"/>
      <c r="L51" s="132"/>
      <c r="M51" s="45"/>
    </row>
    <row r="52" spans="2:13" ht="15.95" customHeight="1" x14ac:dyDescent="0.2">
      <c r="B52" s="37" t="s">
        <v>12</v>
      </c>
      <c r="C52" s="38">
        <v>43430</v>
      </c>
      <c r="D52" s="130"/>
      <c r="E52" s="131"/>
      <c r="F52" s="131"/>
      <c r="G52" s="131"/>
      <c r="H52" s="131"/>
      <c r="I52" s="131"/>
      <c r="J52" s="131"/>
      <c r="K52" s="131"/>
      <c r="L52" s="132"/>
      <c r="M52" s="45"/>
    </row>
    <row r="53" spans="2:13" ht="15.95" customHeight="1" x14ac:dyDescent="0.2">
      <c r="B53" s="33" t="s">
        <v>6</v>
      </c>
      <c r="C53" s="34">
        <v>43431</v>
      </c>
      <c r="D53" s="48"/>
      <c r="E53" s="48"/>
      <c r="F53" s="48"/>
      <c r="G53" s="48"/>
      <c r="H53" s="48"/>
      <c r="I53" s="48"/>
      <c r="J53" s="48"/>
      <c r="K53" s="48"/>
      <c r="L53" s="50"/>
      <c r="M53" s="45"/>
    </row>
    <row r="54" spans="2:13" ht="15.95" customHeight="1" x14ac:dyDescent="0.2">
      <c r="B54" s="33" t="s">
        <v>7</v>
      </c>
      <c r="C54" s="34">
        <v>43432</v>
      </c>
      <c r="D54" s="48"/>
      <c r="E54" s="48"/>
      <c r="F54" s="48"/>
      <c r="G54" s="48"/>
      <c r="H54" s="48"/>
      <c r="I54" s="48"/>
      <c r="J54" s="48"/>
      <c r="K54" s="48"/>
      <c r="L54" s="50"/>
      <c r="M54" s="45"/>
    </row>
    <row r="55" spans="2:13" ht="15.95" customHeight="1" x14ac:dyDescent="0.2">
      <c r="B55" s="39" t="s">
        <v>8</v>
      </c>
      <c r="C55" s="34">
        <v>43433</v>
      </c>
      <c r="D55" s="48"/>
      <c r="E55" s="48"/>
      <c r="F55" s="48"/>
      <c r="G55" s="48"/>
      <c r="H55" s="48"/>
      <c r="I55" s="48"/>
      <c r="J55" s="48"/>
      <c r="K55" s="48"/>
      <c r="L55" s="50"/>
      <c r="M55" s="45"/>
    </row>
    <row r="56" spans="2:13" ht="15.95" customHeight="1" x14ac:dyDescent="0.2">
      <c r="B56" s="33" t="s">
        <v>9</v>
      </c>
      <c r="C56" s="34">
        <v>43434</v>
      </c>
      <c r="D56" s="48"/>
      <c r="E56" s="48"/>
      <c r="F56" s="48"/>
      <c r="G56" s="48"/>
      <c r="H56" s="48"/>
      <c r="I56" s="48"/>
      <c r="J56" s="48"/>
      <c r="K56" s="48"/>
      <c r="L56" s="50"/>
      <c r="M56" s="45"/>
    </row>
    <row r="57" spans="2:13" ht="15.95" customHeight="1" x14ac:dyDescent="0.2">
      <c r="B57" s="33" t="s">
        <v>10</v>
      </c>
      <c r="C57" s="34">
        <v>43435</v>
      </c>
      <c r="D57" s="48"/>
      <c r="E57" s="48"/>
      <c r="F57" s="48"/>
      <c r="G57" s="48"/>
      <c r="H57" s="48"/>
      <c r="I57" s="48"/>
      <c r="J57" s="48"/>
      <c r="K57" s="48"/>
      <c r="L57" s="50"/>
      <c r="M57" s="45"/>
    </row>
    <row r="58" spans="2:13" ht="15.95" customHeight="1" x14ac:dyDescent="0.2">
      <c r="B58" s="37" t="s">
        <v>11</v>
      </c>
      <c r="C58" s="38">
        <v>43436</v>
      </c>
      <c r="D58" s="130"/>
      <c r="E58" s="131"/>
      <c r="F58" s="131"/>
      <c r="G58" s="131"/>
      <c r="H58" s="131"/>
      <c r="I58" s="131"/>
      <c r="J58" s="131"/>
      <c r="K58" s="131"/>
      <c r="L58" s="132"/>
      <c r="M58" s="45"/>
    </row>
    <row r="59" spans="2:13" ht="15.95" customHeight="1" thickBot="1" x14ac:dyDescent="0.25">
      <c r="B59" s="52" t="s">
        <v>12</v>
      </c>
      <c r="C59" s="53">
        <v>43437</v>
      </c>
      <c r="D59" s="130"/>
      <c r="E59" s="131"/>
      <c r="F59" s="131"/>
      <c r="G59" s="131"/>
      <c r="H59" s="131"/>
      <c r="I59" s="131"/>
      <c r="J59" s="131"/>
      <c r="K59" s="131"/>
      <c r="L59" s="132"/>
      <c r="M59" s="45"/>
    </row>
    <row r="60" spans="2:13" ht="48" customHeight="1" thickBot="1" x14ac:dyDescent="0.25">
      <c r="B60" s="144" t="s">
        <v>65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6"/>
    </row>
    <row r="61" spans="2:13" ht="15.95" customHeight="1" x14ac:dyDescent="0.2">
      <c r="B61" s="54" t="s">
        <v>6</v>
      </c>
      <c r="C61" s="55">
        <v>43438</v>
      </c>
      <c r="D61" s="56" t="s">
        <v>32</v>
      </c>
      <c r="E61" s="56" t="s">
        <v>32</v>
      </c>
      <c r="F61" s="57" t="s">
        <v>33</v>
      </c>
      <c r="G61" s="57" t="s">
        <v>33</v>
      </c>
      <c r="H61" s="57" t="s">
        <v>33</v>
      </c>
      <c r="I61" s="58"/>
      <c r="J61" s="59" t="s">
        <v>30</v>
      </c>
      <c r="K61" s="59" t="s">
        <v>30</v>
      </c>
      <c r="L61" s="60" t="s">
        <v>30</v>
      </c>
    </row>
    <row r="62" spans="2:13" ht="15.95" customHeight="1" x14ac:dyDescent="0.2">
      <c r="B62" s="39" t="s">
        <v>7</v>
      </c>
      <c r="C62" s="34">
        <v>43439</v>
      </c>
      <c r="D62" s="51" t="s">
        <v>32</v>
      </c>
      <c r="E62" s="51" t="s">
        <v>32</v>
      </c>
      <c r="F62" s="61" t="s">
        <v>33</v>
      </c>
      <c r="G62" s="61" t="s">
        <v>33</v>
      </c>
      <c r="H62" s="61" t="s">
        <v>33</v>
      </c>
      <c r="I62" s="42"/>
      <c r="J62" s="43" t="s">
        <v>30</v>
      </c>
      <c r="K62" s="43" t="s">
        <v>30</v>
      </c>
      <c r="L62" s="44" t="s">
        <v>30</v>
      </c>
    </row>
    <row r="63" spans="2:13" ht="15.95" customHeight="1" x14ac:dyDescent="0.2">
      <c r="B63" s="39" t="s">
        <v>8</v>
      </c>
      <c r="C63" s="34">
        <v>43440</v>
      </c>
      <c r="D63" s="51" t="s">
        <v>32</v>
      </c>
      <c r="E63" s="51" t="s">
        <v>32</v>
      </c>
      <c r="F63" s="61" t="s">
        <v>33</v>
      </c>
      <c r="G63" s="61" t="s">
        <v>33</v>
      </c>
      <c r="H63" s="61" t="s">
        <v>33</v>
      </c>
      <c r="I63" s="42"/>
      <c r="J63" s="43" t="s">
        <v>30</v>
      </c>
      <c r="K63" s="43" t="s">
        <v>30</v>
      </c>
      <c r="L63" s="44" t="s">
        <v>30</v>
      </c>
    </row>
    <row r="64" spans="2:13" ht="15.95" customHeight="1" x14ac:dyDescent="0.2">
      <c r="B64" s="37" t="s">
        <v>9</v>
      </c>
      <c r="C64" s="38">
        <v>43441</v>
      </c>
      <c r="D64" s="139"/>
      <c r="E64" s="140"/>
      <c r="F64" s="140"/>
      <c r="G64" s="140"/>
      <c r="H64" s="140"/>
      <c r="I64" s="140"/>
      <c r="J64" s="140"/>
      <c r="K64" s="140"/>
      <c r="L64" s="141"/>
    </row>
    <row r="65" spans="2:12" ht="15.95" customHeight="1" x14ac:dyDescent="0.2">
      <c r="B65" s="46" t="s">
        <v>10</v>
      </c>
      <c r="C65" s="47">
        <v>43442</v>
      </c>
      <c r="D65" s="142" t="s">
        <v>72</v>
      </c>
      <c r="E65" s="142"/>
      <c r="F65" s="142"/>
      <c r="G65" s="142"/>
      <c r="H65" s="142"/>
      <c r="I65" s="142"/>
      <c r="J65" s="142"/>
      <c r="K65" s="142"/>
      <c r="L65" s="143"/>
    </row>
    <row r="66" spans="2:12" ht="15.95" customHeight="1" x14ac:dyDescent="0.2">
      <c r="B66" s="37" t="s">
        <v>11</v>
      </c>
      <c r="C66" s="38">
        <v>43443</v>
      </c>
      <c r="D66" s="139"/>
      <c r="E66" s="140"/>
      <c r="F66" s="140"/>
      <c r="G66" s="140"/>
      <c r="H66" s="140"/>
      <c r="I66" s="140"/>
      <c r="J66" s="140"/>
      <c r="K66" s="140"/>
      <c r="L66" s="141"/>
    </row>
    <row r="67" spans="2:12" ht="15.95" customHeight="1" x14ac:dyDescent="0.2">
      <c r="B67" s="37" t="s">
        <v>12</v>
      </c>
      <c r="C67" s="38">
        <v>43444</v>
      </c>
      <c r="D67" s="139"/>
      <c r="E67" s="140"/>
      <c r="F67" s="140"/>
      <c r="G67" s="140"/>
      <c r="H67" s="140"/>
      <c r="I67" s="140"/>
      <c r="J67" s="140"/>
      <c r="K67" s="140"/>
      <c r="L67" s="141"/>
    </row>
    <row r="68" spans="2:12" ht="15.95" customHeight="1" x14ac:dyDescent="0.2">
      <c r="B68" s="39" t="s">
        <v>6</v>
      </c>
      <c r="C68" s="34">
        <v>43445</v>
      </c>
      <c r="D68" s="51" t="s">
        <v>32</v>
      </c>
      <c r="E68" s="51" t="s">
        <v>32</v>
      </c>
      <c r="F68" s="61" t="s">
        <v>33</v>
      </c>
      <c r="G68" s="61" t="s">
        <v>33</v>
      </c>
      <c r="H68" s="61" t="s">
        <v>33</v>
      </c>
      <c r="I68" s="35"/>
      <c r="J68" s="43" t="s">
        <v>30</v>
      </c>
      <c r="K68" s="43" t="s">
        <v>30</v>
      </c>
      <c r="L68" s="44" t="s">
        <v>30</v>
      </c>
    </row>
    <row r="69" spans="2:12" ht="15.95" customHeight="1" x14ac:dyDescent="0.2">
      <c r="B69" s="39" t="s">
        <v>7</v>
      </c>
      <c r="C69" s="34">
        <v>43446</v>
      </c>
      <c r="D69" s="51" t="s">
        <v>32</v>
      </c>
      <c r="E69" s="51" t="s">
        <v>32</v>
      </c>
      <c r="F69" s="61" t="s">
        <v>33</v>
      </c>
      <c r="G69" s="61" t="s">
        <v>33</v>
      </c>
      <c r="H69" s="61" t="s">
        <v>33</v>
      </c>
      <c r="I69" s="35"/>
      <c r="J69" s="43" t="s">
        <v>30</v>
      </c>
      <c r="K69" s="43" t="s">
        <v>30</v>
      </c>
      <c r="L69" s="44" t="s">
        <v>30</v>
      </c>
    </row>
    <row r="70" spans="2:12" ht="15.95" customHeight="1" x14ac:dyDescent="0.2">
      <c r="B70" s="39" t="s">
        <v>8</v>
      </c>
      <c r="C70" s="34">
        <v>43447</v>
      </c>
      <c r="D70" s="51" t="s">
        <v>32</v>
      </c>
      <c r="E70" s="51" t="s">
        <v>32</v>
      </c>
      <c r="F70" s="61" t="s">
        <v>33</v>
      </c>
      <c r="G70" s="61" t="s">
        <v>33</v>
      </c>
      <c r="H70" s="61" t="s">
        <v>33</v>
      </c>
      <c r="I70" s="35"/>
      <c r="J70" s="43" t="s">
        <v>30</v>
      </c>
      <c r="K70" s="43" t="s">
        <v>30</v>
      </c>
      <c r="L70" s="44" t="s">
        <v>30</v>
      </c>
    </row>
    <row r="71" spans="2:12" ht="15.95" customHeight="1" x14ac:dyDescent="0.2">
      <c r="B71" s="39" t="s">
        <v>9</v>
      </c>
      <c r="C71" s="34">
        <v>43448</v>
      </c>
      <c r="D71" s="51" t="s">
        <v>32</v>
      </c>
      <c r="E71" s="51" t="s">
        <v>32</v>
      </c>
      <c r="F71" s="61" t="s">
        <v>33</v>
      </c>
      <c r="G71" s="61" t="s">
        <v>33</v>
      </c>
      <c r="H71" s="35"/>
      <c r="I71" s="35"/>
      <c r="J71" s="43" t="s">
        <v>30</v>
      </c>
      <c r="K71" s="43" t="s">
        <v>30</v>
      </c>
      <c r="L71" s="44" t="s">
        <v>30</v>
      </c>
    </row>
    <row r="72" spans="2:12" ht="15.95" customHeight="1" thickBot="1" x14ac:dyDescent="0.25">
      <c r="B72" s="62" t="s">
        <v>10</v>
      </c>
      <c r="C72" s="63">
        <v>43449</v>
      </c>
      <c r="D72" s="64" t="s">
        <v>32</v>
      </c>
      <c r="E72" s="64" t="s">
        <v>32</v>
      </c>
      <c r="F72" s="65" t="s">
        <v>33</v>
      </c>
      <c r="G72" s="65" t="s">
        <v>33</v>
      </c>
      <c r="H72" s="66"/>
      <c r="I72" s="66"/>
      <c r="J72" s="67" t="s">
        <v>30</v>
      </c>
      <c r="K72" s="67" t="s">
        <v>30</v>
      </c>
      <c r="L72" s="68" t="s">
        <v>30</v>
      </c>
    </row>
    <row r="73" spans="2:12" ht="15.95" customHeight="1" x14ac:dyDescent="0.2">
      <c r="B73" s="133" t="s">
        <v>60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5"/>
    </row>
    <row r="74" spans="2:12" ht="15.95" customHeight="1" thickBot="1" x14ac:dyDescent="0.25"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38"/>
    </row>
    <row r="75" spans="2:12" s="9" customFormat="1" ht="15.95" customHeight="1" x14ac:dyDescent="0.2">
      <c r="B75" s="69" t="s">
        <v>6</v>
      </c>
      <c r="C75" s="55">
        <v>43108</v>
      </c>
      <c r="D75" s="56" t="s">
        <v>32</v>
      </c>
      <c r="E75" s="56" t="s">
        <v>32</v>
      </c>
      <c r="F75" s="59" t="s">
        <v>30</v>
      </c>
      <c r="G75" s="59" t="s">
        <v>30</v>
      </c>
      <c r="H75" s="70"/>
      <c r="I75" s="70"/>
      <c r="J75" s="18"/>
      <c r="K75" s="18"/>
      <c r="L75" s="19"/>
    </row>
    <row r="76" spans="2:12" s="9" customFormat="1" ht="15.95" customHeight="1" x14ac:dyDescent="0.2">
      <c r="B76" s="33" t="s">
        <v>7</v>
      </c>
      <c r="C76" s="34">
        <v>43109</v>
      </c>
      <c r="D76" s="51" t="s">
        <v>32</v>
      </c>
      <c r="E76" s="51" t="s">
        <v>32</v>
      </c>
      <c r="F76" s="43" t="s">
        <v>30</v>
      </c>
      <c r="G76" s="43" t="s">
        <v>30</v>
      </c>
      <c r="H76" s="35"/>
      <c r="I76" s="35"/>
      <c r="J76" s="14"/>
      <c r="K76" s="14"/>
      <c r="L76" s="15"/>
    </row>
    <row r="77" spans="2:12" s="9" customFormat="1" ht="15.95" customHeight="1" x14ac:dyDescent="0.2">
      <c r="B77" s="39" t="s">
        <v>8</v>
      </c>
      <c r="C77" s="34">
        <v>43110</v>
      </c>
      <c r="D77" s="35"/>
      <c r="E77" s="35"/>
      <c r="F77" s="35"/>
      <c r="G77" s="35"/>
      <c r="H77" s="35"/>
      <c r="I77" s="35"/>
      <c r="J77" s="14"/>
      <c r="K77" s="14"/>
      <c r="L77" s="15"/>
    </row>
    <row r="78" spans="2:12" s="9" customFormat="1" ht="15.95" customHeight="1" x14ac:dyDescent="0.2">
      <c r="B78" s="33" t="s">
        <v>9</v>
      </c>
      <c r="C78" s="34">
        <v>43111</v>
      </c>
      <c r="D78" s="35"/>
      <c r="E78" s="35"/>
      <c r="F78" s="35"/>
      <c r="G78" s="35"/>
      <c r="H78" s="35"/>
      <c r="I78" s="35"/>
      <c r="J78" s="14"/>
      <c r="K78" s="14"/>
      <c r="L78" s="15"/>
    </row>
    <row r="79" spans="2:12" s="9" customFormat="1" ht="15.95" customHeight="1" thickBot="1" x14ac:dyDescent="0.25">
      <c r="B79" s="71" t="s">
        <v>10</v>
      </c>
      <c r="C79" s="63">
        <v>43112</v>
      </c>
      <c r="D79" s="66"/>
      <c r="E79" s="66"/>
      <c r="F79" s="66"/>
      <c r="G79" s="66"/>
      <c r="H79" s="66"/>
      <c r="I79" s="66"/>
      <c r="J79" s="20"/>
      <c r="K79" s="20"/>
      <c r="L79" s="21"/>
    </row>
    <row r="80" spans="2:12" ht="15.95" customHeight="1" x14ac:dyDescent="0.2">
      <c r="B80" s="133" t="s">
        <v>59</v>
      </c>
      <c r="C80" s="134"/>
      <c r="D80" s="134"/>
      <c r="E80" s="134"/>
      <c r="F80" s="134"/>
      <c r="G80" s="134"/>
      <c r="H80" s="134"/>
      <c r="I80" s="134"/>
      <c r="J80" s="134"/>
      <c r="K80" s="134"/>
      <c r="L80" s="135"/>
    </row>
    <row r="81" spans="2:12" ht="15.95" customHeight="1" thickBot="1" x14ac:dyDescent="0.25"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8"/>
    </row>
    <row r="82" spans="2:12" ht="12" customHeight="1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6"/>
    </row>
    <row r="83" spans="2:12" ht="12" customHeight="1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6"/>
    </row>
    <row r="84" spans="2:12" ht="12" customHeight="1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6"/>
    </row>
    <row r="85" spans="2:12" ht="12" customHeight="1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6"/>
    </row>
    <row r="86" spans="2:12" ht="12" customHeight="1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6"/>
    </row>
    <row r="87" spans="2:12" ht="12" customHeight="1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6"/>
    </row>
    <row r="88" spans="2:12" ht="12" customHeight="1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6"/>
    </row>
    <row r="89" spans="2:12" ht="12" customHeight="1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6"/>
    </row>
    <row r="90" spans="2:12" ht="12" customHeight="1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6"/>
    </row>
    <row r="91" spans="2:12" ht="12" customHeight="1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6"/>
    </row>
    <row r="92" spans="2:12" ht="12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6"/>
    </row>
    <row r="93" spans="2:12" ht="12" customHeight="1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6"/>
    </row>
    <row r="94" spans="2:12" ht="12" customHeight="1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6"/>
    </row>
    <row r="95" spans="2:12" ht="12" customHeigh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6"/>
    </row>
    <row r="96" spans="2:12" ht="12" customHeight="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6"/>
    </row>
    <row r="97" spans="2:12" ht="12" customHeight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6"/>
    </row>
    <row r="98" spans="2:12" ht="12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6"/>
    </row>
    <row r="99" spans="2:12" ht="12" customHeight="1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6"/>
    </row>
    <row r="100" spans="2:12" ht="12" customHeigh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6"/>
    </row>
    <row r="101" spans="2:12" ht="12" customHeigh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6"/>
    </row>
    <row r="102" spans="2:12" ht="12" customHeight="1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6"/>
    </row>
    <row r="103" spans="2:12" ht="12" customHeight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6"/>
    </row>
    <row r="104" spans="2:12" ht="12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6"/>
    </row>
    <row r="105" spans="2:12" ht="12" customHeight="1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6"/>
    </row>
    <row r="106" spans="2:12" ht="12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6"/>
    </row>
    <row r="107" spans="2:12" ht="12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6"/>
    </row>
    <row r="108" spans="2:12" ht="12" customHeigh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6"/>
    </row>
    <row r="109" spans="2:12" ht="12" customHeigh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6"/>
    </row>
    <row r="110" spans="2:12" ht="12" customHeigh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6"/>
    </row>
    <row r="111" spans="2:12" ht="12" customHeigh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6"/>
    </row>
    <row r="112" spans="2:12" ht="12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6"/>
    </row>
    <row r="113" spans="2:11" ht="12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2:11" ht="12" customHeight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2:1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2:11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2:11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2:1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2:11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2:11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2:11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2:1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2:11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2:11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2:11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2:11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2:11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2:11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2:11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2:11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2:1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2:11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2:11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2:11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2:11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2:11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2:11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2:11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2:11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2:11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2:11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2:11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2:11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2:11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2:11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2:11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2:11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2:11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2:11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2:11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2:11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2:11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2:11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2:11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2:11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2:11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2:11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2:11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2:11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2:11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2:11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2:11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2:11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2:11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2:11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2:11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2:11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2:11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2:11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2:11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2:11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2:11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2:11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2:11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2:11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2:11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2:11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2:11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2:11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2:11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2:11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2:11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2:11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2:11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2:11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2:11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2:11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2:11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2:11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2:11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2:11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2:11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2:11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2:11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2:11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2:11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2:11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2:11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2:11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2:11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2:11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2:11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2:11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2:11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2:11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2:11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2:11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2:11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2:11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2:11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2:11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2:11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2:11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2:11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2:11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2:11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2:11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2:11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2:11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2:11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2:11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2:11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2:11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2:11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2:11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2:11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2:11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2:11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2:11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2:11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2:11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2:11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2:11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2:11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2:11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2:11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2:11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2:11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2:11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2:11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2:11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2:11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2:11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2:11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2:11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2:11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2:11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2:11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2:11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2:11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2:11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2:11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2:11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2:11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2:11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2:11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2:11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2:11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2:11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2:11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2:11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2:11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2:11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2:11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2:11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2:11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2:11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2:11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2:11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2:11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2:11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2:11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2:11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2:11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2:11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2:11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2:11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2:11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2:11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2:11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2:11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2:11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2:11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2:11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2:11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2:11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2:11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2:11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2:11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2:11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2:11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2:11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2:11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2:11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2:11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2:11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2:11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2:11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2:11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2:11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2:11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2:11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2:11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2:11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2:11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2:11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2:11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2:11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2:11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2:11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2:11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2:11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2:11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2:11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2:11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2:11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2:11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2:11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2:11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2:11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2:11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2:11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2:11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2:11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2:11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2:11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2:11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2:11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2:11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2:11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2:11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2:11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2:11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2:11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2:11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2:11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2:11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2:11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2:11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2:11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2:11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2:11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2:11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2:11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2:11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2:11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2:11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2:11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2:11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2:11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2:11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2:11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2:11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2:11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2:11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2:11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2:11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2:11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2:11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2:11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2:11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2:11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2:11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2:11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2:11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2:11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2:11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2:11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2:11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2:11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2:11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2:11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2:11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2:11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2:11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2:11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2:11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2:11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2:11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2:11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2:11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2:11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2:11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2:11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2:11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2:11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2:11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2:11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2:11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2:11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2:11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2:11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2:11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2:11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2:11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2:11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2:11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2:11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2:11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2:11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2:11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2:11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2:11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2:11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2:11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2:11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2:11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2:11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2:11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2:11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2:11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2:11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2:11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2:11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2:11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2:11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2:11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2:11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2:11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2:11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2:11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2:11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2:11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2:11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2:11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2:11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2:11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2:11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2:11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2:11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2:11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2:11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2:11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2:11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2:11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2:11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2:11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2:11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2:11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2:11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2:11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2:11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2:11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2:11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2:11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2:11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2:11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2:11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2:11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2:11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2:11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2:11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2:11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2:11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2:11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2:11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2:11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2:11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2:11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2:11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2:11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2:11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2:11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2:11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2:11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2:11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2:11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2:11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2:11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2:11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2:11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2:11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2:11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2:11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2:11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2:11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2:11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2:11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2:11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2:11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2:11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2:11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2:11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2:11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2:11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2:11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2:11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2:11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2:11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2:11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2:11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2:11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2:11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2:11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2:11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2:11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2:11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2:11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2:11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2:11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2:11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2:11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2:11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2:11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2:11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2:11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2:11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2:11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2:11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2:11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2:11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2:11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2:11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2:11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2:11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2:11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2:11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2:11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2:11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2:11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2:11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2:11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2:11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2:11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2:11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2:11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2:11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2:11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2:11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2:11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2:11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2:11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2:11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2:11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2:11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2:11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2:11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2:11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2:11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2:11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2:11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2:11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2:11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2:11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2:11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2:11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2:11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2:11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2:11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2:11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2:11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2:11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2:11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2:11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2:11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2:11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2:11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2:11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2:11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2:11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2:11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2:11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2:11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2:11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2:11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2:11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2:11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2:11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2:11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2:11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2:11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2:11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2:11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2:11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2:11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2:11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2:11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2:11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2:11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2:11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2:11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2:11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2:11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2:11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2:11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2:11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2:11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2:11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2:11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2:11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2:11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2:11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</row>
    <row r="594" spans="2:11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</row>
    <row r="595" spans="2:11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</row>
    <row r="596" spans="2:11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</row>
    <row r="597" spans="2:11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</row>
    <row r="598" spans="2:11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</row>
    <row r="599" spans="2:11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</row>
    <row r="600" spans="2:11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</row>
    <row r="601" spans="2:11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</row>
    <row r="602" spans="2:11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</row>
    <row r="603" spans="2:11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</row>
    <row r="604" spans="2:11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</row>
    <row r="605" spans="2:11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</row>
    <row r="606" spans="2:11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</row>
    <row r="607" spans="2:11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</row>
    <row r="608" spans="2:11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</row>
    <row r="609" spans="2:11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</row>
    <row r="610" spans="2:11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</row>
    <row r="611" spans="2:11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</row>
    <row r="612" spans="2:11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</row>
    <row r="613" spans="2:11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</row>
    <row r="614" spans="2:11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</row>
    <row r="615" spans="2:11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</row>
    <row r="616" spans="2:11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</row>
    <row r="617" spans="2:11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</row>
    <row r="618" spans="2:11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</row>
    <row r="619" spans="2:11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</row>
    <row r="620" spans="2:11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</row>
    <row r="621" spans="2:11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</row>
    <row r="622" spans="2:11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</row>
    <row r="623" spans="2:11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</row>
    <row r="624" spans="2:11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</row>
    <row r="625" spans="2:11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</row>
    <row r="626" spans="2:11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</row>
    <row r="627" spans="2:11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</row>
    <row r="628" spans="2:11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</row>
    <row r="629" spans="2:11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</row>
    <row r="630" spans="2:11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</row>
    <row r="631" spans="2:11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</row>
    <row r="632" spans="2:11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</row>
    <row r="633" spans="2:11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</row>
    <row r="634" spans="2:11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</row>
    <row r="635" spans="2:11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</row>
    <row r="636" spans="2:11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</row>
    <row r="637" spans="2:11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</row>
    <row r="638" spans="2:11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</row>
    <row r="639" spans="2:11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</row>
    <row r="640" spans="2:11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</row>
    <row r="641" spans="2:11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</row>
    <row r="642" spans="2:11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</row>
    <row r="643" spans="2:11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</row>
    <row r="644" spans="2:11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</row>
    <row r="645" spans="2:11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</row>
    <row r="646" spans="2:11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</row>
    <row r="647" spans="2:11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</row>
    <row r="648" spans="2:11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</row>
    <row r="649" spans="2:11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</row>
    <row r="650" spans="2:11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</row>
    <row r="651" spans="2:11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</row>
    <row r="652" spans="2:11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</row>
    <row r="653" spans="2:11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</row>
    <row r="654" spans="2:11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</row>
    <row r="655" spans="2:11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</row>
    <row r="656" spans="2:11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</row>
    <row r="657" spans="2:11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</row>
    <row r="658" spans="2:11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</row>
    <row r="659" spans="2:11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</row>
    <row r="660" spans="2:11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</row>
    <row r="661" spans="2:11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</row>
    <row r="662" spans="2:11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</row>
    <row r="663" spans="2:11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</row>
    <row r="664" spans="2:11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</row>
    <row r="665" spans="2:11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</row>
    <row r="666" spans="2:11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</row>
    <row r="667" spans="2:11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</row>
    <row r="668" spans="2:11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</row>
    <row r="669" spans="2:11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</row>
    <row r="670" spans="2:11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5"/>
    </row>
    <row r="671" spans="2:11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5"/>
    </row>
    <row r="672" spans="2:11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5"/>
    </row>
    <row r="673" spans="2:11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5"/>
    </row>
    <row r="674" spans="2:11" x14ac:dyDescent="0.2">
      <c r="B674" s="5"/>
      <c r="C674" s="5"/>
      <c r="D674" s="5"/>
      <c r="E674" s="5"/>
      <c r="F674" s="5"/>
      <c r="G674" s="5"/>
      <c r="H674" s="5"/>
      <c r="I674" s="5"/>
      <c r="J674" s="5"/>
      <c r="K674" s="5"/>
    </row>
    <row r="675" spans="2:11" x14ac:dyDescent="0.2">
      <c r="B675" s="5"/>
      <c r="C675" s="5"/>
      <c r="D675" s="5"/>
      <c r="E675" s="5"/>
      <c r="F675" s="5"/>
      <c r="G675" s="5"/>
      <c r="H675" s="5"/>
      <c r="I675" s="5"/>
      <c r="J675" s="5"/>
      <c r="K675" s="5"/>
    </row>
    <row r="676" spans="2:11" x14ac:dyDescent="0.2">
      <c r="B676" s="5"/>
      <c r="C676" s="5"/>
      <c r="D676" s="5"/>
      <c r="E676" s="5"/>
      <c r="F676" s="5"/>
      <c r="G676" s="5"/>
      <c r="H676" s="5"/>
      <c r="I676" s="5"/>
      <c r="J676" s="5"/>
      <c r="K676" s="5"/>
    </row>
    <row r="677" spans="2:11" x14ac:dyDescent="0.2">
      <c r="B677" s="5"/>
      <c r="C677" s="5"/>
      <c r="D677" s="5"/>
      <c r="E677" s="5"/>
      <c r="F677" s="5"/>
      <c r="G677" s="5"/>
      <c r="H677" s="5"/>
      <c r="I677" s="5"/>
      <c r="J677" s="5"/>
      <c r="K677" s="5"/>
    </row>
    <row r="678" spans="2:11" x14ac:dyDescent="0.2">
      <c r="B678" s="5"/>
      <c r="C678" s="5"/>
      <c r="D678" s="5"/>
      <c r="E678" s="5"/>
      <c r="F678" s="5"/>
      <c r="G678" s="5"/>
      <c r="H678" s="5"/>
      <c r="I678" s="5"/>
      <c r="J678" s="5"/>
      <c r="K678" s="5"/>
    </row>
    <row r="679" spans="2:11" x14ac:dyDescent="0.2">
      <c r="B679" s="5"/>
      <c r="C679" s="5"/>
      <c r="D679" s="5"/>
      <c r="E679" s="5"/>
      <c r="F679" s="5"/>
      <c r="G679" s="5"/>
      <c r="H679" s="5"/>
      <c r="I679" s="5"/>
      <c r="J679" s="5"/>
      <c r="K679" s="5"/>
    </row>
    <row r="680" spans="2:11" x14ac:dyDescent="0.2">
      <c r="B680" s="5"/>
      <c r="C680" s="5"/>
      <c r="D680" s="5"/>
      <c r="E680" s="5"/>
      <c r="F680" s="5"/>
      <c r="G680" s="5"/>
      <c r="H680" s="5"/>
      <c r="I680" s="5"/>
      <c r="J680" s="5"/>
      <c r="K680" s="5"/>
    </row>
    <row r="681" spans="2:11" x14ac:dyDescent="0.2">
      <c r="B681" s="5"/>
      <c r="C681" s="5"/>
      <c r="D681" s="5"/>
      <c r="E681" s="5"/>
      <c r="F681" s="5"/>
      <c r="G681" s="5"/>
      <c r="H681" s="5"/>
      <c r="I681" s="5"/>
      <c r="J681" s="5"/>
      <c r="K681" s="5"/>
    </row>
    <row r="682" spans="2:11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5"/>
    </row>
    <row r="683" spans="2:11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5"/>
    </row>
    <row r="684" spans="2:11" x14ac:dyDescent="0.2">
      <c r="B684" s="5"/>
      <c r="C684" s="5"/>
      <c r="D684" s="5"/>
      <c r="E684" s="5"/>
      <c r="F684" s="5"/>
      <c r="G684" s="5"/>
      <c r="H684" s="5"/>
      <c r="I684" s="5"/>
      <c r="J684" s="5"/>
      <c r="K684" s="5"/>
    </row>
    <row r="685" spans="2:11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5"/>
    </row>
    <row r="686" spans="2:11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5"/>
    </row>
    <row r="687" spans="2:11" x14ac:dyDescent="0.2">
      <c r="B687" s="5"/>
      <c r="C687" s="5"/>
      <c r="D687" s="5"/>
      <c r="E687" s="5"/>
      <c r="F687" s="5"/>
      <c r="G687" s="5"/>
      <c r="H687" s="5"/>
      <c r="I687" s="5"/>
      <c r="J687" s="5"/>
      <c r="K687" s="5"/>
    </row>
    <row r="688" spans="2:11" x14ac:dyDescent="0.2">
      <c r="B688" s="5"/>
      <c r="C688" s="5"/>
      <c r="D688" s="5"/>
      <c r="E688" s="5"/>
      <c r="F688" s="5"/>
      <c r="G688" s="5"/>
      <c r="H688" s="5"/>
      <c r="I688" s="5"/>
      <c r="J688" s="5"/>
      <c r="K688" s="5"/>
    </row>
    <row r="689" spans="2:11" x14ac:dyDescent="0.2">
      <c r="B689" s="5"/>
      <c r="C689" s="5"/>
      <c r="D689" s="5"/>
      <c r="E689" s="5"/>
      <c r="F689" s="5"/>
      <c r="G689" s="5"/>
      <c r="H689" s="5"/>
      <c r="I689" s="5"/>
      <c r="J689" s="5"/>
      <c r="K689" s="5"/>
    </row>
    <row r="690" spans="2:11" x14ac:dyDescent="0.2">
      <c r="B690" s="5"/>
      <c r="C690" s="5"/>
      <c r="D690" s="5"/>
      <c r="E690" s="5"/>
      <c r="F690" s="5"/>
      <c r="G690" s="5"/>
      <c r="H690" s="5"/>
      <c r="I690" s="5"/>
      <c r="J690" s="5"/>
      <c r="K690" s="5"/>
    </row>
    <row r="691" spans="2:11" x14ac:dyDescent="0.2">
      <c r="B691" s="5"/>
      <c r="C691" s="5"/>
      <c r="D691" s="5"/>
      <c r="E691" s="5"/>
      <c r="F691" s="5"/>
      <c r="G691" s="5"/>
      <c r="H691" s="5"/>
      <c r="I691" s="5"/>
      <c r="J691" s="5"/>
      <c r="K691" s="5"/>
    </row>
    <row r="692" spans="2:11" x14ac:dyDescent="0.2">
      <c r="B692" s="5"/>
      <c r="C692" s="5"/>
      <c r="D692" s="5"/>
      <c r="E692" s="5"/>
      <c r="F692" s="5"/>
      <c r="G692" s="5"/>
      <c r="H692" s="5"/>
      <c r="I692" s="5"/>
      <c r="J692" s="5"/>
      <c r="K692" s="5"/>
    </row>
    <row r="693" spans="2:11" x14ac:dyDescent="0.2">
      <c r="B693" s="5"/>
      <c r="C693" s="5"/>
      <c r="D693" s="5"/>
      <c r="E693" s="5"/>
      <c r="F693" s="5"/>
      <c r="G693" s="5"/>
      <c r="H693" s="5"/>
      <c r="I693" s="5"/>
      <c r="J693" s="5"/>
      <c r="K693" s="5"/>
    </row>
    <row r="694" spans="2:11" x14ac:dyDescent="0.2">
      <c r="B694" s="5"/>
      <c r="C694" s="5"/>
      <c r="D694" s="5"/>
      <c r="E694" s="5"/>
      <c r="F694" s="5"/>
      <c r="G694" s="5"/>
      <c r="H694" s="5"/>
      <c r="I694" s="5"/>
      <c r="J694" s="5"/>
      <c r="K694" s="5"/>
    </row>
    <row r="695" spans="2:11" x14ac:dyDescent="0.2">
      <c r="B695" s="5"/>
      <c r="C695" s="5"/>
      <c r="D695" s="5"/>
      <c r="E695" s="5"/>
      <c r="F695" s="5"/>
      <c r="G695" s="5"/>
      <c r="H695" s="5"/>
      <c r="I695" s="5"/>
      <c r="J695" s="5"/>
      <c r="K695" s="5"/>
    </row>
    <row r="696" spans="2:11" x14ac:dyDescent="0.2">
      <c r="B696" s="5"/>
      <c r="C696" s="5"/>
      <c r="D696" s="5"/>
      <c r="E696" s="5"/>
      <c r="F696" s="5"/>
      <c r="G696" s="5"/>
      <c r="H696" s="5"/>
      <c r="I696" s="5"/>
      <c r="J696" s="5"/>
      <c r="K696" s="5"/>
    </row>
    <row r="697" spans="2:11" x14ac:dyDescent="0.2">
      <c r="B697" s="5"/>
      <c r="C697" s="5"/>
      <c r="D697" s="5"/>
      <c r="E697" s="5"/>
      <c r="F697" s="5"/>
      <c r="G697" s="5"/>
      <c r="H697" s="5"/>
      <c r="I697" s="5"/>
      <c r="J697" s="5"/>
      <c r="K697" s="5"/>
    </row>
    <row r="698" spans="2:11" x14ac:dyDescent="0.2">
      <c r="B698" s="5"/>
      <c r="C698" s="5"/>
      <c r="D698" s="5"/>
      <c r="E698" s="5"/>
      <c r="F698" s="5"/>
      <c r="G698" s="5"/>
      <c r="H698" s="5"/>
      <c r="I698" s="5"/>
      <c r="J698" s="5"/>
      <c r="K698" s="5"/>
    </row>
    <row r="699" spans="2:11" x14ac:dyDescent="0.2">
      <c r="B699" s="5"/>
      <c r="C699" s="5"/>
      <c r="D699" s="5"/>
      <c r="E699" s="5"/>
      <c r="F699" s="5"/>
      <c r="G699" s="5"/>
      <c r="H699" s="5"/>
      <c r="I699" s="5"/>
      <c r="J699" s="5"/>
      <c r="K699" s="5"/>
    </row>
    <row r="700" spans="2:11" x14ac:dyDescent="0.2">
      <c r="B700" s="5"/>
      <c r="C700" s="5"/>
      <c r="D700" s="5"/>
      <c r="E700" s="5"/>
      <c r="F700" s="5"/>
      <c r="G700" s="5"/>
      <c r="H700" s="5"/>
      <c r="I700" s="5"/>
      <c r="J700" s="5"/>
      <c r="K700" s="5"/>
    </row>
    <row r="701" spans="2:11" x14ac:dyDescent="0.2">
      <c r="B701" s="5"/>
      <c r="C701" s="5"/>
      <c r="D701" s="5"/>
      <c r="E701" s="5"/>
      <c r="F701" s="5"/>
      <c r="G701" s="5"/>
      <c r="H701" s="5"/>
      <c r="I701" s="5"/>
      <c r="J701" s="5"/>
      <c r="K701" s="5"/>
    </row>
    <row r="702" spans="2:11" x14ac:dyDescent="0.2">
      <c r="B702" s="5"/>
      <c r="C702" s="5"/>
      <c r="D702" s="5"/>
      <c r="E702" s="5"/>
      <c r="F702" s="5"/>
      <c r="G702" s="5"/>
      <c r="H702" s="5"/>
      <c r="I702" s="5"/>
      <c r="J702" s="5"/>
      <c r="K702" s="5"/>
    </row>
    <row r="703" spans="2:11" x14ac:dyDescent="0.2">
      <c r="B703" s="5"/>
      <c r="C703" s="5"/>
      <c r="D703" s="5"/>
      <c r="E703" s="5"/>
      <c r="F703" s="5"/>
      <c r="G703" s="5"/>
      <c r="H703" s="5"/>
      <c r="I703" s="5"/>
      <c r="J703" s="5"/>
      <c r="K703" s="5"/>
    </row>
    <row r="704" spans="2:11" x14ac:dyDescent="0.2">
      <c r="B704" s="5"/>
      <c r="C704" s="5"/>
      <c r="D704" s="5"/>
      <c r="E704" s="5"/>
      <c r="F704" s="5"/>
      <c r="G704" s="5"/>
      <c r="H704" s="5"/>
      <c r="I704" s="5"/>
      <c r="J704" s="5"/>
      <c r="K704" s="5"/>
    </row>
    <row r="705" spans="2:11" x14ac:dyDescent="0.2">
      <c r="B705" s="5"/>
      <c r="C705" s="5"/>
      <c r="D705" s="5"/>
      <c r="E705" s="5"/>
      <c r="F705" s="5"/>
      <c r="G705" s="5"/>
      <c r="H705" s="5"/>
      <c r="I705" s="5"/>
      <c r="J705" s="5"/>
      <c r="K705" s="5"/>
    </row>
    <row r="706" spans="2:11" x14ac:dyDescent="0.2">
      <c r="B706" s="5"/>
      <c r="C706" s="5"/>
      <c r="D706" s="5"/>
      <c r="E706" s="5"/>
      <c r="F706" s="5"/>
      <c r="G706" s="5"/>
      <c r="H706" s="5"/>
      <c r="I706" s="5"/>
      <c r="J706" s="5"/>
      <c r="K706" s="5"/>
    </row>
    <row r="707" spans="2:11" x14ac:dyDescent="0.2">
      <c r="B707" s="5"/>
      <c r="C707" s="5"/>
      <c r="D707" s="5"/>
      <c r="E707" s="5"/>
      <c r="F707" s="5"/>
      <c r="G707" s="5"/>
      <c r="H707" s="5"/>
      <c r="I707" s="5"/>
      <c r="J707" s="5"/>
      <c r="K707" s="5"/>
    </row>
    <row r="708" spans="2:11" x14ac:dyDescent="0.2">
      <c r="B708" s="5"/>
      <c r="C708" s="5"/>
      <c r="D708" s="5"/>
      <c r="E708" s="5"/>
      <c r="F708" s="5"/>
      <c r="G708" s="5"/>
      <c r="H708" s="5"/>
      <c r="I708" s="5"/>
      <c r="J708" s="5"/>
      <c r="K708" s="5"/>
    </row>
    <row r="709" spans="2:11" x14ac:dyDescent="0.2">
      <c r="B709" s="5"/>
      <c r="C709" s="5"/>
      <c r="D709" s="5"/>
      <c r="E709" s="5"/>
      <c r="F709" s="5"/>
      <c r="G709" s="5"/>
      <c r="H709" s="5"/>
      <c r="I709" s="5"/>
      <c r="J709" s="5"/>
      <c r="K709" s="5"/>
    </row>
    <row r="710" spans="2:11" x14ac:dyDescent="0.2">
      <c r="B710" s="5"/>
      <c r="C710" s="5"/>
      <c r="D710" s="5"/>
      <c r="E710" s="5"/>
      <c r="F710" s="5"/>
      <c r="G710" s="5"/>
      <c r="H710" s="5"/>
      <c r="I710" s="5"/>
      <c r="J710" s="5"/>
      <c r="K710" s="5"/>
    </row>
    <row r="711" spans="2:11" x14ac:dyDescent="0.2">
      <c r="B711" s="5"/>
      <c r="C711" s="5"/>
      <c r="D711" s="5"/>
      <c r="E711" s="5"/>
      <c r="F711" s="5"/>
      <c r="G711" s="5"/>
      <c r="H711" s="5"/>
      <c r="I711" s="5"/>
      <c r="J711" s="5"/>
      <c r="K711" s="5"/>
    </row>
    <row r="712" spans="2:11" x14ac:dyDescent="0.2">
      <c r="B712" s="5"/>
      <c r="C712" s="5"/>
      <c r="D712" s="5"/>
      <c r="E712" s="5"/>
      <c r="F712" s="5"/>
      <c r="G712" s="5"/>
      <c r="H712" s="5"/>
      <c r="I712" s="5"/>
      <c r="J712" s="5"/>
      <c r="K712" s="5"/>
    </row>
    <row r="713" spans="2:11" x14ac:dyDescent="0.2">
      <c r="B713" s="5"/>
      <c r="C713" s="5"/>
      <c r="D713" s="5"/>
      <c r="E713" s="5"/>
      <c r="F713" s="5"/>
      <c r="G713" s="5"/>
      <c r="H713" s="5"/>
      <c r="I713" s="5"/>
      <c r="J713" s="5"/>
      <c r="K713" s="5"/>
    </row>
    <row r="714" spans="2:11" x14ac:dyDescent="0.2">
      <c r="B714" s="5"/>
      <c r="C714" s="5"/>
      <c r="D714" s="5"/>
      <c r="E714" s="5"/>
      <c r="F714" s="5"/>
      <c r="G714" s="5"/>
      <c r="H714" s="5"/>
      <c r="I714" s="5"/>
      <c r="J714" s="5"/>
      <c r="K714" s="5"/>
    </row>
    <row r="715" spans="2:11" x14ac:dyDescent="0.2">
      <c r="B715" s="5"/>
      <c r="C715" s="5"/>
      <c r="D715" s="5"/>
      <c r="E715" s="5"/>
      <c r="F715" s="5"/>
      <c r="G715" s="5"/>
      <c r="H715" s="5"/>
      <c r="I715" s="5"/>
      <c r="J715" s="5"/>
      <c r="K715" s="5"/>
    </row>
    <row r="716" spans="2:11" x14ac:dyDescent="0.2">
      <c r="B716" s="5"/>
      <c r="C716" s="5"/>
      <c r="D716" s="5"/>
      <c r="E716" s="5"/>
      <c r="F716" s="5"/>
      <c r="G716" s="5"/>
      <c r="H716" s="5"/>
      <c r="I716" s="5"/>
      <c r="J716" s="5"/>
      <c r="K716" s="5"/>
    </row>
    <row r="717" spans="2:11" x14ac:dyDescent="0.2">
      <c r="B717" s="5"/>
      <c r="C717" s="5"/>
      <c r="D717" s="5"/>
      <c r="E717" s="5"/>
      <c r="F717" s="5"/>
      <c r="G717" s="5"/>
      <c r="H717" s="5"/>
      <c r="I717" s="5"/>
      <c r="J717" s="5"/>
      <c r="K717" s="5"/>
    </row>
    <row r="718" spans="2:11" x14ac:dyDescent="0.2">
      <c r="B718" s="5"/>
      <c r="C718" s="5"/>
      <c r="D718" s="5"/>
      <c r="E718" s="5"/>
      <c r="F718" s="5"/>
      <c r="G718" s="5"/>
      <c r="H718" s="5"/>
      <c r="I718" s="5"/>
      <c r="J718" s="5"/>
      <c r="K718" s="5"/>
    </row>
    <row r="719" spans="2:11" x14ac:dyDescent="0.2">
      <c r="B719" s="5"/>
      <c r="C719" s="5"/>
      <c r="D719" s="5"/>
      <c r="E719" s="5"/>
      <c r="F719" s="5"/>
      <c r="G719" s="5"/>
      <c r="H719" s="5"/>
      <c r="I719" s="5"/>
      <c r="J719" s="5"/>
      <c r="K719" s="5"/>
    </row>
    <row r="720" spans="2:11" x14ac:dyDescent="0.2">
      <c r="B720" s="5"/>
      <c r="C720" s="5"/>
      <c r="D720" s="5"/>
      <c r="E720" s="5"/>
      <c r="F720" s="5"/>
      <c r="G720" s="5"/>
      <c r="H720" s="5"/>
      <c r="I720" s="5"/>
      <c r="J720" s="5"/>
      <c r="K720" s="5"/>
    </row>
    <row r="721" spans="2:11" x14ac:dyDescent="0.2">
      <c r="B721" s="5"/>
      <c r="C721" s="5"/>
      <c r="D721" s="5"/>
      <c r="E721" s="5"/>
      <c r="F721" s="5"/>
      <c r="G721" s="5"/>
      <c r="H721" s="5"/>
      <c r="I721" s="5"/>
      <c r="J721" s="5"/>
      <c r="K721" s="5"/>
    </row>
    <row r="722" spans="2:11" x14ac:dyDescent="0.2">
      <c r="B722" s="5"/>
      <c r="C722" s="5"/>
      <c r="D722" s="5"/>
      <c r="E722" s="5"/>
      <c r="F722" s="5"/>
      <c r="G722" s="5"/>
      <c r="H722" s="5"/>
      <c r="I722" s="5"/>
      <c r="J722" s="5"/>
      <c r="K722" s="5"/>
    </row>
    <row r="723" spans="2:11" x14ac:dyDescent="0.2">
      <c r="B723" s="5"/>
      <c r="C723" s="5"/>
      <c r="D723" s="5"/>
      <c r="E723" s="5"/>
      <c r="F723" s="5"/>
      <c r="G723" s="5"/>
      <c r="H723" s="5"/>
      <c r="I723" s="5"/>
      <c r="J723" s="5"/>
      <c r="K723" s="5"/>
    </row>
    <row r="724" spans="2:11" x14ac:dyDescent="0.2">
      <c r="B724" s="5"/>
      <c r="C724" s="5"/>
      <c r="D724" s="5"/>
      <c r="E724" s="5"/>
      <c r="F724" s="5"/>
      <c r="G724" s="5"/>
      <c r="H724" s="5"/>
      <c r="I724" s="5"/>
      <c r="J724" s="5"/>
      <c r="K724" s="5"/>
    </row>
    <row r="725" spans="2:11" x14ac:dyDescent="0.2">
      <c r="B725" s="5"/>
      <c r="C725" s="5"/>
      <c r="D725" s="5"/>
      <c r="E725" s="5"/>
      <c r="F725" s="5"/>
      <c r="G725" s="5"/>
      <c r="H725" s="5"/>
      <c r="I725" s="5"/>
      <c r="J725" s="5"/>
      <c r="K725" s="5"/>
    </row>
    <row r="726" spans="2:11" x14ac:dyDescent="0.2">
      <c r="B726" s="5"/>
      <c r="C726" s="5"/>
      <c r="D726" s="5"/>
      <c r="E726" s="5"/>
      <c r="F726" s="5"/>
      <c r="G726" s="5"/>
      <c r="H726" s="5"/>
      <c r="I726" s="5"/>
      <c r="J726" s="5"/>
      <c r="K726" s="5"/>
    </row>
    <row r="727" spans="2:11" x14ac:dyDescent="0.2">
      <c r="B727" s="5"/>
      <c r="C727" s="5"/>
      <c r="D727" s="5"/>
      <c r="E727" s="5"/>
      <c r="F727" s="5"/>
      <c r="G727" s="5"/>
      <c r="H727" s="5"/>
      <c r="I727" s="5"/>
      <c r="J727" s="5"/>
      <c r="K727" s="5"/>
    </row>
    <row r="728" spans="2:11" x14ac:dyDescent="0.2">
      <c r="B728" s="5"/>
      <c r="C728" s="5"/>
      <c r="D728" s="5"/>
      <c r="E728" s="5"/>
      <c r="F728" s="5"/>
      <c r="G728" s="5"/>
      <c r="H728" s="5"/>
      <c r="I728" s="5"/>
      <c r="J728" s="5"/>
      <c r="K728" s="5"/>
    </row>
    <row r="729" spans="2:11" x14ac:dyDescent="0.2">
      <c r="B729" s="5"/>
      <c r="C729" s="5"/>
      <c r="D729" s="5"/>
      <c r="E729" s="5"/>
      <c r="F729" s="5"/>
      <c r="G729" s="5"/>
      <c r="H729" s="5"/>
      <c r="I729" s="5"/>
      <c r="J729" s="5"/>
      <c r="K729" s="5"/>
    </row>
    <row r="730" spans="2:11" x14ac:dyDescent="0.2">
      <c r="B730" s="5"/>
      <c r="C730" s="5"/>
      <c r="D730" s="5"/>
      <c r="E730" s="5"/>
      <c r="F730" s="5"/>
      <c r="G730" s="5"/>
      <c r="H730" s="5"/>
      <c r="I730" s="5"/>
      <c r="J730" s="5"/>
      <c r="K730" s="5"/>
    </row>
    <row r="731" spans="2:11" x14ac:dyDescent="0.2">
      <c r="B731" s="5"/>
      <c r="C731" s="5"/>
      <c r="D731" s="5"/>
      <c r="E731" s="5"/>
      <c r="F731" s="5"/>
      <c r="G731" s="5"/>
      <c r="H731" s="5"/>
      <c r="I731" s="5"/>
      <c r="J731" s="5"/>
      <c r="K731" s="5"/>
    </row>
    <row r="732" spans="2:11" x14ac:dyDescent="0.2">
      <c r="B732" s="5"/>
      <c r="C732" s="5"/>
      <c r="D732" s="5"/>
      <c r="E732" s="5"/>
      <c r="F732" s="5"/>
      <c r="G732" s="5"/>
      <c r="H732" s="5"/>
      <c r="I732" s="5"/>
      <c r="J732" s="5"/>
      <c r="K732" s="5"/>
    </row>
    <row r="733" spans="2:11" x14ac:dyDescent="0.2">
      <c r="B733" s="5"/>
      <c r="C733" s="5"/>
      <c r="D733" s="5"/>
      <c r="E733" s="5"/>
      <c r="F733" s="5"/>
      <c r="G733" s="5"/>
      <c r="H733" s="5"/>
      <c r="I733" s="5"/>
      <c r="J733" s="5"/>
      <c r="K733" s="5"/>
    </row>
    <row r="734" spans="2:11" x14ac:dyDescent="0.2">
      <c r="B734" s="5"/>
      <c r="C734" s="5"/>
      <c r="D734" s="5"/>
      <c r="E734" s="5"/>
      <c r="F734" s="5"/>
      <c r="G734" s="5"/>
      <c r="H734" s="5"/>
      <c r="I734" s="5"/>
      <c r="J734" s="5"/>
      <c r="K734" s="5"/>
    </row>
    <row r="735" spans="2:11" x14ac:dyDescent="0.2">
      <c r="B735" s="5"/>
      <c r="C735" s="5"/>
      <c r="D735" s="5"/>
      <c r="E735" s="5"/>
      <c r="F735" s="5"/>
      <c r="G735" s="5"/>
      <c r="H735" s="5"/>
      <c r="I735" s="5"/>
      <c r="J735" s="5"/>
      <c r="K735" s="5"/>
    </row>
    <row r="736" spans="2:11" x14ac:dyDescent="0.2">
      <c r="B736" s="5"/>
      <c r="C736" s="5"/>
      <c r="D736" s="5"/>
      <c r="E736" s="5"/>
      <c r="F736" s="5"/>
      <c r="G736" s="5"/>
      <c r="H736" s="5"/>
      <c r="I736" s="5"/>
      <c r="J736" s="5"/>
      <c r="K736" s="5"/>
    </row>
    <row r="737" spans="2:11" x14ac:dyDescent="0.2">
      <c r="B737" s="5"/>
      <c r="C737" s="5"/>
      <c r="D737" s="5"/>
      <c r="E737" s="5"/>
      <c r="F737" s="5"/>
      <c r="G737" s="5"/>
      <c r="H737" s="5"/>
      <c r="I737" s="5"/>
      <c r="J737" s="5"/>
      <c r="K737" s="5"/>
    </row>
    <row r="738" spans="2:11" x14ac:dyDescent="0.2">
      <c r="B738" s="5"/>
      <c r="C738" s="5"/>
      <c r="D738" s="5"/>
      <c r="E738" s="5"/>
      <c r="F738" s="5"/>
      <c r="G738" s="5"/>
      <c r="H738" s="5"/>
      <c r="I738" s="5"/>
      <c r="J738" s="5"/>
      <c r="K738" s="5"/>
    </row>
    <row r="739" spans="2:11" x14ac:dyDescent="0.2">
      <c r="B739" s="5"/>
      <c r="C739" s="5"/>
      <c r="D739" s="5"/>
      <c r="E739" s="5"/>
      <c r="F739" s="5"/>
      <c r="G739" s="5"/>
      <c r="H739" s="5"/>
      <c r="I739" s="5"/>
      <c r="J739" s="5"/>
      <c r="K739" s="5"/>
    </row>
    <row r="740" spans="2:11" x14ac:dyDescent="0.2">
      <c r="B740" s="5"/>
      <c r="C740" s="5"/>
      <c r="D740" s="5"/>
      <c r="E740" s="5"/>
      <c r="F740" s="5"/>
      <c r="G740" s="5"/>
      <c r="H740" s="5"/>
      <c r="I740" s="5"/>
      <c r="J740" s="5"/>
      <c r="K740" s="5"/>
    </row>
    <row r="741" spans="2:11" x14ac:dyDescent="0.2">
      <c r="B741" s="5"/>
      <c r="C741" s="5"/>
      <c r="D741" s="5"/>
      <c r="E741" s="5"/>
      <c r="F741" s="5"/>
      <c r="G741" s="5"/>
      <c r="H741" s="5"/>
      <c r="I741" s="5"/>
      <c r="J741" s="5"/>
      <c r="K741" s="5"/>
    </row>
    <row r="742" spans="2:11" x14ac:dyDescent="0.2">
      <c r="B742" s="5"/>
      <c r="C742" s="5"/>
      <c r="D742" s="5"/>
      <c r="E742" s="5"/>
      <c r="F742" s="5"/>
      <c r="G742" s="5"/>
      <c r="H742" s="5"/>
      <c r="I742" s="5"/>
      <c r="J742" s="5"/>
      <c r="K742" s="5"/>
    </row>
    <row r="743" spans="2:11" x14ac:dyDescent="0.2">
      <c r="B743" s="5"/>
      <c r="C743" s="5"/>
      <c r="D743" s="5"/>
      <c r="E743" s="5"/>
      <c r="F743" s="5"/>
      <c r="G743" s="5"/>
      <c r="H743" s="5"/>
      <c r="I743" s="5"/>
      <c r="J743" s="5"/>
      <c r="K743" s="5"/>
    </row>
    <row r="744" spans="2:11" x14ac:dyDescent="0.2">
      <c r="B744" s="5"/>
      <c r="C744" s="5"/>
      <c r="D744" s="5"/>
      <c r="E744" s="5"/>
      <c r="F744" s="5"/>
      <c r="G744" s="5"/>
      <c r="H744" s="5"/>
      <c r="I744" s="5"/>
      <c r="J744" s="5"/>
      <c r="K744" s="5"/>
    </row>
    <row r="745" spans="2:11" x14ac:dyDescent="0.2">
      <c r="B745" s="5"/>
      <c r="C745" s="5"/>
      <c r="D745" s="5"/>
      <c r="E745" s="5"/>
      <c r="F745" s="5"/>
      <c r="G745" s="5"/>
      <c r="H745" s="5"/>
      <c r="I745" s="5"/>
      <c r="J745" s="5"/>
      <c r="K745" s="5"/>
    </row>
    <row r="746" spans="2:11" x14ac:dyDescent="0.2">
      <c r="B746" s="5"/>
      <c r="C746" s="5"/>
      <c r="D746" s="5"/>
      <c r="E746" s="5"/>
      <c r="F746" s="5"/>
      <c r="G746" s="5"/>
      <c r="H746" s="5"/>
      <c r="I746" s="5"/>
      <c r="J746" s="5"/>
      <c r="K746" s="5"/>
    </row>
    <row r="747" spans="2:11" x14ac:dyDescent="0.2">
      <c r="B747" s="5"/>
      <c r="C747" s="5"/>
      <c r="D747" s="5"/>
      <c r="E747" s="5"/>
      <c r="F747" s="5"/>
      <c r="G747" s="5"/>
      <c r="H747" s="5"/>
      <c r="I747" s="5"/>
      <c r="J747" s="5"/>
      <c r="K747" s="5"/>
    </row>
    <row r="748" spans="2:11" x14ac:dyDescent="0.2">
      <c r="B748" s="5"/>
      <c r="C748" s="5"/>
      <c r="D748" s="5"/>
      <c r="E748" s="5"/>
      <c r="F748" s="5"/>
      <c r="G748" s="5"/>
      <c r="H748" s="5"/>
      <c r="I748" s="5"/>
      <c r="J748" s="5"/>
      <c r="K748" s="5"/>
    </row>
    <row r="749" spans="2:11" x14ac:dyDescent="0.2">
      <c r="B749" s="5"/>
      <c r="C749" s="5"/>
      <c r="D749" s="5"/>
      <c r="E749" s="5"/>
      <c r="F749" s="5"/>
      <c r="G749" s="5"/>
      <c r="H749" s="5"/>
      <c r="I749" s="5"/>
      <c r="J749" s="5"/>
      <c r="K749" s="5"/>
    </row>
    <row r="750" spans="2:11" x14ac:dyDescent="0.2">
      <c r="B750" s="5"/>
      <c r="C750" s="5"/>
      <c r="D750" s="5"/>
      <c r="E750" s="5"/>
      <c r="F750" s="5"/>
      <c r="G750" s="5"/>
      <c r="H750" s="5"/>
      <c r="I750" s="5"/>
      <c r="J750" s="5"/>
      <c r="K750" s="5"/>
    </row>
    <row r="751" spans="2:11" x14ac:dyDescent="0.2">
      <c r="B751" s="5"/>
      <c r="C751" s="5"/>
      <c r="D751" s="5"/>
      <c r="E751" s="5"/>
      <c r="F751" s="5"/>
      <c r="G751" s="5"/>
      <c r="H751" s="5"/>
      <c r="I751" s="5"/>
      <c r="J751" s="5"/>
      <c r="K751" s="5"/>
    </row>
    <row r="752" spans="2:11" x14ac:dyDescent="0.2">
      <c r="B752" s="5"/>
      <c r="C752" s="5"/>
      <c r="D752" s="5"/>
      <c r="E752" s="5"/>
      <c r="F752" s="5"/>
      <c r="G752" s="5"/>
      <c r="H752" s="5"/>
      <c r="I752" s="5"/>
      <c r="J752" s="5"/>
      <c r="K752" s="5"/>
    </row>
    <row r="753" spans="2:11" x14ac:dyDescent="0.2">
      <c r="B753" s="5"/>
      <c r="C753" s="5"/>
      <c r="D753" s="5"/>
      <c r="E753" s="5"/>
      <c r="F753" s="5"/>
      <c r="G753" s="5"/>
      <c r="H753" s="5"/>
      <c r="I753" s="5"/>
      <c r="J753" s="5"/>
      <c r="K753" s="5"/>
    </row>
    <row r="754" spans="2:11" x14ac:dyDescent="0.2">
      <c r="B754" s="5"/>
      <c r="C754" s="5"/>
      <c r="D754" s="5"/>
      <c r="E754" s="5"/>
      <c r="F754" s="5"/>
      <c r="G754" s="5"/>
      <c r="H754" s="5"/>
      <c r="I754" s="5"/>
      <c r="J754" s="5"/>
      <c r="K754" s="5"/>
    </row>
    <row r="755" spans="2:11" x14ac:dyDescent="0.2">
      <c r="B755" s="5"/>
      <c r="C755" s="5"/>
      <c r="D755" s="5"/>
      <c r="E755" s="5"/>
      <c r="F755" s="5"/>
      <c r="G755" s="5"/>
      <c r="H755" s="5"/>
      <c r="I755" s="5"/>
      <c r="J755" s="5"/>
      <c r="K755" s="5"/>
    </row>
    <row r="756" spans="2:11" x14ac:dyDescent="0.2">
      <c r="B756" s="5"/>
      <c r="C756" s="5"/>
      <c r="D756" s="5"/>
      <c r="E756" s="5"/>
      <c r="F756" s="5"/>
      <c r="G756" s="5"/>
      <c r="H756" s="5"/>
      <c r="I756" s="5"/>
      <c r="J756" s="5"/>
      <c r="K756" s="5"/>
    </row>
    <row r="757" spans="2:11" x14ac:dyDescent="0.2">
      <c r="B757" s="5"/>
      <c r="C757" s="5"/>
      <c r="D757" s="5"/>
      <c r="E757" s="5"/>
      <c r="F757" s="5"/>
      <c r="G757" s="5"/>
      <c r="H757" s="5"/>
      <c r="I757" s="5"/>
      <c r="J757" s="5"/>
      <c r="K757" s="5"/>
    </row>
    <row r="758" spans="2:11" x14ac:dyDescent="0.2">
      <c r="B758" s="5"/>
      <c r="C758" s="5"/>
      <c r="D758" s="5"/>
      <c r="E758" s="5"/>
      <c r="F758" s="5"/>
      <c r="G758" s="5"/>
      <c r="H758" s="5"/>
      <c r="I758" s="5"/>
      <c r="J758" s="5"/>
      <c r="K758" s="5"/>
    </row>
    <row r="759" spans="2:11" x14ac:dyDescent="0.2">
      <c r="B759" s="5"/>
      <c r="C759" s="5"/>
      <c r="D759" s="5"/>
      <c r="E759" s="5"/>
      <c r="F759" s="5"/>
      <c r="G759" s="5"/>
      <c r="H759" s="5"/>
      <c r="I759" s="5"/>
      <c r="J759" s="5"/>
      <c r="K759" s="5"/>
    </row>
    <row r="760" spans="2:11" x14ac:dyDescent="0.2">
      <c r="B760" s="5"/>
      <c r="C760" s="5"/>
      <c r="D760" s="5"/>
      <c r="E760" s="5"/>
      <c r="F760" s="5"/>
      <c r="G760" s="5"/>
      <c r="H760" s="5"/>
      <c r="I760" s="5"/>
      <c r="J760" s="5"/>
      <c r="K760" s="5"/>
    </row>
    <row r="761" spans="2:11" x14ac:dyDescent="0.2">
      <c r="B761" s="5"/>
      <c r="C761" s="5"/>
      <c r="D761" s="5"/>
      <c r="E761" s="5"/>
      <c r="F761" s="5"/>
      <c r="G761" s="5"/>
      <c r="H761" s="5"/>
      <c r="I761" s="5"/>
      <c r="J761" s="5"/>
      <c r="K761" s="5"/>
    </row>
    <row r="762" spans="2:11" x14ac:dyDescent="0.2">
      <c r="B762" s="5"/>
      <c r="C762" s="5"/>
      <c r="D762" s="5"/>
      <c r="E762" s="5"/>
      <c r="F762" s="5"/>
      <c r="G762" s="5"/>
      <c r="H762" s="5"/>
      <c r="I762" s="5"/>
      <c r="J762" s="5"/>
      <c r="K762" s="5"/>
    </row>
    <row r="763" spans="2:11" x14ac:dyDescent="0.2">
      <c r="B763" s="5"/>
      <c r="C763" s="5"/>
      <c r="D763" s="5"/>
      <c r="E763" s="5"/>
      <c r="F763" s="5"/>
      <c r="G763" s="5"/>
      <c r="H763" s="5"/>
      <c r="I763" s="5"/>
      <c r="J763" s="5"/>
      <c r="K763" s="5"/>
    </row>
    <row r="764" spans="2:11" x14ac:dyDescent="0.2">
      <c r="B764" s="5"/>
      <c r="C764" s="5"/>
      <c r="D764" s="5"/>
      <c r="E764" s="5"/>
      <c r="F764" s="5"/>
      <c r="G764" s="5"/>
      <c r="H764" s="5"/>
      <c r="I764" s="5"/>
      <c r="J764" s="5"/>
      <c r="K764" s="5"/>
    </row>
    <row r="765" spans="2:11" x14ac:dyDescent="0.2">
      <c r="B765" s="5"/>
      <c r="C765" s="5"/>
      <c r="D765" s="5"/>
      <c r="E765" s="5"/>
      <c r="F765" s="5"/>
      <c r="G765" s="5"/>
      <c r="H765" s="5"/>
      <c r="I765" s="5"/>
      <c r="J765" s="5"/>
      <c r="K765" s="5"/>
    </row>
    <row r="766" spans="2:11" x14ac:dyDescent="0.2">
      <c r="B766" s="5"/>
      <c r="C766" s="5"/>
      <c r="D766" s="5"/>
      <c r="E766" s="5"/>
      <c r="F766" s="5"/>
      <c r="G766" s="5"/>
      <c r="H766" s="5"/>
      <c r="I766" s="5"/>
      <c r="J766" s="5"/>
      <c r="K766" s="5"/>
    </row>
    <row r="767" spans="2:11" x14ac:dyDescent="0.2">
      <c r="B767" s="5"/>
      <c r="C767" s="5"/>
      <c r="D767" s="5"/>
      <c r="E767" s="5"/>
      <c r="F767" s="5"/>
      <c r="G767" s="5"/>
      <c r="H767" s="5"/>
      <c r="I767" s="5"/>
      <c r="J767" s="5"/>
      <c r="K767" s="5"/>
    </row>
    <row r="768" spans="2:11" x14ac:dyDescent="0.2">
      <c r="B768" s="5"/>
      <c r="C768" s="5"/>
      <c r="D768" s="5"/>
      <c r="E768" s="5"/>
      <c r="F768" s="5"/>
      <c r="G768" s="5"/>
      <c r="H768" s="5"/>
      <c r="I768" s="5"/>
      <c r="J768" s="5"/>
      <c r="K768" s="5"/>
    </row>
    <row r="769" spans="2:11" x14ac:dyDescent="0.2">
      <c r="B769" s="5"/>
      <c r="C769" s="5"/>
      <c r="D769" s="5"/>
      <c r="E769" s="5"/>
      <c r="F769" s="5"/>
      <c r="G769" s="5"/>
      <c r="H769" s="5"/>
      <c r="I769" s="5"/>
      <c r="J769" s="5"/>
      <c r="K769" s="5"/>
    </row>
    <row r="770" spans="2:11" x14ac:dyDescent="0.2">
      <c r="B770" s="5"/>
      <c r="C770" s="5"/>
      <c r="D770" s="5"/>
      <c r="E770" s="5"/>
      <c r="F770" s="5"/>
      <c r="G770" s="5"/>
      <c r="H770" s="5"/>
      <c r="I770" s="5"/>
      <c r="J770" s="5"/>
      <c r="K770" s="5"/>
    </row>
    <row r="771" spans="2:11" x14ac:dyDescent="0.2">
      <c r="B771" s="5"/>
      <c r="C771" s="5"/>
      <c r="D771" s="5"/>
      <c r="E771" s="5"/>
      <c r="F771" s="5"/>
      <c r="G771" s="5"/>
      <c r="H771" s="5"/>
      <c r="I771" s="5"/>
      <c r="J771" s="5"/>
      <c r="K771" s="5"/>
    </row>
    <row r="772" spans="2:11" x14ac:dyDescent="0.2">
      <c r="B772" s="5"/>
      <c r="C772" s="5"/>
      <c r="D772" s="5"/>
      <c r="E772" s="5"/>
      <c r="F772" s="5"/>
      <c r="G772" s="5"/>
      <c r="H772" s="5"/>
      <c r="I772" s="5"/>
      <c r="J772" s="5"/>
      <c r="K772" s="5"/>
    </row>
    <row r="773" spans="2:11" x14ac:dyDescent="0.2">
      <c r="B773" s="5"/>
      <c r="C773" s="5"/>
      <c r="D773" s="5"/>
      <c r="E773" s="5"/>
      <c r="F773" s="5"/>
      <c r="G773" s="5"/>
      <c r="H773" s="5"/>
      <c r="I773" s="5"/>
      <c r="J773" s="5"/>
      <c r="K773" s="5"/>
    </row>
    <row r="774" spans="2:11" x14ac:dyDescent="0.2">
      <c r="B774" s="5"/>
      <c r="C774" s="5"/>
      <c r="D774" s="5"/>
      <c r="E774" s="5"/>
      <c r="F774" s="5"/>
      <c r="G774" s="5"/>
      <c r="H774" s="5"/>
      <c r="I774" s="5"/>
      <c r="J774" s="5"/>
      <c r="K774" s="5"/>
    </row>
    <row r="775" spans="2:11" x14ac:dyDescent="0.2">
      <c r="B775" s="5"/>
      <c r="C775" s="5"/>
      <c r="D775" s="5"/>
      <c r="E775" s="5"/>
      <c r="F775" s="5"/>
      <c r="G775" s="5"/>
      <c r="H775" s="5"/>
      <c r="I775" s="5"/>
      <c r="J775" s="5"/>
      <c r="K775" s="5"/>
    </row>
    <row r="776" spans="2:11" x14ac:dyDescent="0.2">
      <c r="B776" s="5"/>
      <c r="C776" s="5"/>
      <c r="D776" s="5"/>
      <c r="E776" s="5"/>
      <c r="F776" s="5"/>
      <c r="G776" s="5"/>
      <c r="H776" s="5"/>
      <c r="I776" s="5"/>
      <c r="J776" s="5"/>
      <c r="K776" s="5"/>
    </row>
    <row r="777" spans="2:11" x14ac:dyDescent="0.2">
      <c r="B777" s="5"/>
      <c r="C777" s="5"/>
      <c r="D777" s="5"/>
      <c r="E777" s="5"/>
      <c r="F777" s="5"/>
      <c r="G777" s="5"/>
      <c r="H777" s="5"/>
      <c r="I777" s="5"/>
      <c r="J777" s="5"/>
      <c r="K777" s="5"/>
    </row>
    <row r="778" spans="2:11" x14ac:dyDescent="0.2">
      <c r="B778" s="5"/>
      <c r="C778" s="5"/>
      <c r="D778" s="5"/>
      <c r="E778" s="5"/>
      <c r="F778" s="5"/>
      <c r="G778" s="5"/>
      <c r="H778" s="5"/>
      <c r="I778" s="5"/>
      <c r="J778" s="5"/>
      <c r="K778" s="5"/>
    </row>
    <row r="779" spans="2:11" x14ac:dyDescent="0.2">
      <c r="B779" s="5"/>
      <c r="C779" s="5"/>
      <c r="D779" s="5"/>
      <c r="E779" s="5"/>
      <c r="F779" s="5"/>
      <c r="G779" s="5"/>
      <c r="H779" s="5"/>
      <c r="I779" s="5"/>
      <c r="J779" s="5"/>
      <c r="K779" s="5"/>
    </row>
    <row r="780" spans="2:11" x14ac:dyDescent="0.2">
      <c r="B780" s="5"/>
      <c r="C780" s="5"/>
      <c r="D780" s="5"/>
      <c r="E780" s="5"/>
      <c r="F780" s="5"/>
      <c r="G780" s="5"/>
      <c r="H780" s="5"/>
      <c r="I780" s="5"/>
      <c r="J780" s="5"/>
      <c r="K780" s="5"/>
    </row>
    <row r="781" spans="2:11" x14ac:dyDescent="0.2">
      <c r="B781" s="5"/>
      <c r="C781" s="5"/>
      <c r="D781" s="5"/>
      <c r="E781" s="5"/>
      <c r="F781" s="5"/>
      <c r="G781" s="5"/>
      <c r="H781" s="5"/>
      <c r="I781" s="5"/>
      <c r="J781" s="5"/>
      <c r="K781" s="5"/>
    </row>
    <row r="782" spans="2:11" x14ac:dyDescent="0.2">
      <c r="B782" s="5"/>
      <c r="C782" s="5"/>
      <c r="D782" s="5"/>
      <c r="E782" s="5"/>
      <c r="F782" s="5"/>
      <c r="G782" s="5"/>
      <c r="H782" s="5"/>
      <c r="I782" s="5"/>
      <c r="J782" s="5"/>
      <c r="K782" s="5"/>
    </row>
    <row r="783" spans="2:11" x14ac:dyDescent="0.2">
      <c r="B783" s="5"/>
      <c r="C783" s="5"/>
      <c r="D783" s="5"/>
      <c r="E783" s="5"/>
      <c r="F783" s="5"/>
      <c r="G783" s="5"/>
      <c r="H783" s="5"/>
      <c r="I783" s="5"/>
      <c r="J783" s="5"/>
      <c r="K783" s="5"/>
    </row>
    <row r="784" spans="2:11" x14ac:dyDescent="0.2">
      <c r="B784" s="5"/>
      <c r="C784" s="5"/>
      <c r="D784" s="5"/>
      <c r="E784" s="5"/>
      <c r="F784" s="5"/>
      <c r="G784" s="5"/>
      <c r="H784" s="5"/>
      <c r="I784" s="5"/>
      <c r="J784" s="5"/>
      <c r="K784" s="5"/>
    </row>
    <row r="785" spans="2:11" x14ac:dyDescent="0.2">
      <c r="B785" s="5"/>
      <c r="C785" s="5"/>
      <c r="D785" s="5"/>
      <c r="E785" s="5"/>
      <c r="F785" s="5"/>
      <c r="G785" s="5"/>
      <c r="H785" s="5"/>
      <c r="I785" s="5"/>
      <c r="J785" s="5"/>
      <c r="K785" s="5"/>
    </row>
    <row r="786" spans="2:11" x14ac:dyDescent="0.2">
      <c r="B786" s="5"/>
      <c r="C786" s="5"/>
      <c r="D786" s="5"/>
      <c r="E786" s="5"/>
      <c r="F786" s="5"/>
      <c r="G786" s="5"/>
      <c r="H786" s="5"/>
      <c r="I786" s="5"/>
      <c r="J786" s="5"/>
      <c r="K786" s="5"/>
    </row>
    <row r="787" spans="2:11" x14ac:dyDescent="0.2">
      <c r="B787" s="5"/>
      <c r="C787" s="5"/>
      <c r="D787" s="5"/>
      <c r="E787" s="5"/>
      <c r="F787" s="5"/>
      <c r="G787" s="5"/>
      <c r="H787" s="5"/>
      <c r="I787" s="5"/>
      <c r="J787" s="5"/>
      <c r="K787" s="5"/>
    </row>
    <row r="788" spans="2:11" x14ac:dyDescent="0.2">
      <c r="B788" s="5"/>
      <c r="C788" s="5"/>
      <c r="D788" s="5"/>
      <c r="E788" s="5"/>
      <c r="F788" s="5"/>
      <c r="G788" s="5"/>
      <c r="H788" s="5"/>
      <c r="I788" s="5"/>
      <c r="J788" s="5"/>
      <c r="K788" s="5"/>
    </row>
    <row r="789" spans="2:11" x14ac:dyDescent="0.2">
      <c r="B789" s="5"/>
      <c r="C789" s="5"/>
      <c r="D789" s="5"/>
      <c r="E789" s="5"/>
      <c r="F789" s="5"/>
      <c r="G789" s="5"/>
      <c r="H789" s="5"/>
      <c r="I789" s="5"/>
      <c r="J789" s="5"/>
      <c r="K789" s="5"/>
    </row>
    <row r="790" spans="2:11" x14ac:dyDescent="0.2">
      <c r="B790" s="5"/>
      <c r="C790" s="5"/>
      <c r="D790" s="5"/>
      <c r="E790" s="5"/>
      <c r="F790" s="5"/>
      <c r="G790" s="5"/>
      <c r="H790" s="5"/>
      <c r="I790" s="5"/>
      <c r="J790" s="5"/>
      <c r="K790" s="5"/>
    </row>
    <row r="791" spans="2:11" x14ac:dyDescent="0.2">
      <c r="B791" s="5"/>
      <c r="C791" s="5"/>
      <c r="D791" s="5"/>
      <c r="E791" s="5"/>
      <c r="F791" s="5"/>
      <c r="G791" s="5"/>
      <c r="H791" s="5"/>
      <c r="I791" s="5"/>
      <c r="J791" s="5"/>
      <c r="K791" s="5"/>
    </row>
    <row r="792" spans="2:11" x14ac:dyDescent="0.2">
      <c r="B792" s="5"/>
      <c r="C792" s="5"/>
      <c r="D792" s="5"/>
      <c r="E792" s="5"/>
      <c r="F792" s="5"/>
      <c r="G792" s="5"/>
      <c r="H792" s="5"/>
      <c r="I792" s="5"/>
      <c r="J792" s="5"/>
      <c r="K792" s="5"/>
    </row>
    <row r="793" spans="2:11" x14ac:dyDescent="0.2">
      <c r="B793" s="5"/>
      <c r="C793" s="5"/>
      <c r="D793" s="5"/>
      <c r="E793" s="5"/>
      <c r="F793" s="5"/>
      <c r="G793" s="5"/>
      <c r="H793" s="5"/>
      <c r="I793" s="5"/>
      <c r="J793" s="5"/>
      <c r="K793" s="5"/>
    </row>
    <row r="794" spans="2:11" x14ac:dyDescent="0.2">
      <c r="B794" s="5"/>
      <c r="C794" s="5"/>
      <c r="D794" s="5"/>
      <c r="E794" s="5"/>
      <c r="F794" s="5"/>
      <c r="G794" s="5"/>
      <c r="H794" s="5"/>
      <c r="I794" s="5"/>
      <c r="J794" s="5"/>
      <c r="K794" s="5"/>
    </row>
    <row r="795" spans="2:11" x14ac:dyDescent="0.2">
      <c r="B795" s="5"/>
      <c r="C795" s="5"/>
      <c r="D795" s="5"/>
      <c r="E795" s="5"/>
      <c r="F795" s="5"/>
      <c r="G795" s="5"/>
      <c r="H795" s="5"/>
      <c r="I795" s="5"/>
      <c r="J795" s="5"/>
      <c r="K795" s="5"/>
    </row>
    <row r="796" spans="2:11" x14ac:dyDescent="0.2">
      <c r="B796" s="5"/>
      <c r="C796" s="5"/>
      <c r="D796" s="5"/>
      <c r="E796" s="5"/>
      <c r="F796" s="5"/>
      <c r="G796" s="5"/>
      <c r="H796" s="5"/>
      <c r="I796" s="5"/>
      <c r="J796" s="5"/>
      <c r="K796" s="5"/>
    </row>
    <row r="797" spans="2:11" x14ac:dyDescent="0.2">
      <c r="B797" s="5"/>
      <c r="C797" s="5"/>
      <c r="D797" s="5"/>
      <c r="E797" s="5"/>
      <c r="F797" s="5"/>
      <c r="G797" s="5"/>
      <c r="H797" s="5"/>
      <c r="I797" s="5"/>
      <c r="J797" s="5"/>
      <c r="K797" s="5"/>
    </row>
    <row r="798" spans="2:11" x14ac:dyDescent="0.2">
      <c r="B798" s="5"/>
      <c r="C798" s="5"/>
      <c r="D798" s="5"/>
      <c r="E798" s="5"/>
      <c r="F798" s="5"/>
      <c r="G798" s="5"/>
      <c r="H798" s="5"/>
      <c r="I798" s="5"/>
      <c r="J798" s="5"/>
      <c r="K798" s="5"/>
    </row>
    <row r="799" spans="2:11" x14ac:dyDescent="0.2">
      <c r="B799" s="5"/>
      <c r="C799" s="5"/>
      <c r="D799" s="5"/>
      <c r="E799" s="5"/>
      <c r="F799" s="5"/>
      <c r="G799" s="5"/>
      <c r="H799" s="5"/>
      <c r="I799" s="5"/>
      <c r="J799" s="5"/>
      <c r="K799" s="5"/>
    </row>
    <row r="800" spans="2:11" x14ac:dyDescent="0.2">
      <c r="B800" s="5"/>
      <c r="C800" s="5"/>
      <c r="D800" s="5"/>
      <c r="E800" s="5"/>
      <c r="F800" s="5"/>
      <c r="G800" s="5"/>
      <c r="H800" s="5"/>
      <c r="I800" s="5"/>
      <c r="J800" s="5"/>
      <c r="K800" s="5"/>
    </row>
    <row r="801" spans="2:11" x14ac:dyDescent="0.2">
      <c r="B801" s="5"/>
      <c r="C801" s="5"/>
      <c r="D801" s="5"/>
      <c r="E801" s="5"/>
      <c r="F801" s="5"/>
      <c r="G801" s="5"/>
      <c r="H801" s="5"/>
      <c r="I801" s="5"/>
      <c r="J801" s="5"/>
      <c r="K801" s="5"/>
    </row>
    <row r="802" spans="2:11" x14ac:dyDescent="0.2">
      <c r="B802" s="5"/>
      <c r="C802" s="5"/>
      <c r="D802" s="5"/>
      <c r="E802" s="5"/>
      <c r="F802" s="5"/>
      <c r="G802" s="5"/>
      <c r="H802" s="5"/>
      <c r="I802" s="5"/>
      <c r="J802" s="5"/>
      <c r="K802" s="5"/>
    </row>
    <row r="803" spans="2:11" x14ac:dyDescent="0.2">
      <c r="B803" s="5"/>
      <c r="C803" s="5"/>
      <c r="D803" s="5"/>
      <c r="E803" s="5"/>
      <c r="F803" s="5"/>
      <c r="G803" s="5"/>
      <c r="H803" s="5"/>
      <c r="I803" s="5"/>
      <c r="J803" s="5"/>
      <c r="K803" s="5"/>
    </row>
    <row r="804" spans="2:11" x14ac:dyDescent="0.2">
      <c r="B804" s="5"/>
      <c r="C804" s="5"/>
      <c r="D804" s="5"/>
      <c r="E804" s="5"/>
      <c r="F804" s="5"/>
      <c r="G804" s="5"/>
      <c r="H804" s="5"/>
      <c r="I804" s="5"/>
      <c r="J804" s="5"/>
      <c r="K804" s="5"/>
    </row>
    <row r="805" spans="2:11" x14ac:dyDescent="0.2">
      <c r="B805" s="5"/>
      <c r="C805" s="5"/>
      <c r="D805" s="5"/>
      <c r="E805" s="5"/>
      <c r="F805" s="5"/>
      <c r="G805" s="5"/>
      <c r="H805" s="5"/>
      <c r="I805" s="5"/>
      <c r="J805" s="5"/>
      <c r="K805" s="5"/>
    </row>
    <row r="806" spans="2:11" x14ac:dyDescent="0.2">
      <c r="B806" s="5"/>
      <c r="C806" s="5"/>
      <c r="D806" s="5"/>
      <c r="E806" s="5"/>
      <c r="F806" s="5"/>
      <c r="G806" s="5"/>
      <c r="H806" s="5"/>
      <c r="I806" s="5"/>
      <c r="J806" s="5"/>
      <c r="K806" s="5"/>
    </row>
    <row r="807" spans="2:11" x14ac:dyDescent="0.2">
      <c r="B807" s="5"/>
      <c r="C807" s="5"/>
      <c r="D807" s="5"/>
      <c r="E807" s="5"/>
      <c r="F807" s="5"/>
      <c r="G807" s="5"/>
      <c r="H807" s="5"/>
      <c r="I807" s="5"/>
      <c r="J807" s="5"/>
      <c r="K807" s="5"/>
    </row>
    <row r="808" spans="2:11" x14ac:dyDescent="0.2">
      <c r="B808" s="5"/>
      <c r="C808" s="5"/>
      <c r="D808" s="5"/>
      <c r="E808" s="5"/>
      <c r="F808" s="5"/>
      <c r="G808" s="5"/>
      <c r="H808" s="5"/>
      <c r="I808" s="5"/>
      <c r="J808" s="5"/>
      <c r="K808" s="5"/>
    </row>
    <row r="809" spans="2:11" x14ac:dyDescent="0.2">
      <c r="B809" s="5"/>
      <c r="C809" s="5"/>
      <c r="D809" s="5"/>
      <c r="E809" s="5"/>
      <c r="F809" s="5"/>
      <c r="G809" s="5"/>
      <c r="H809" s="5"/>
      <c r="I809" s="5"/>
      <c r="J809" s="5"/>
      <c r="K809" s="5"/>
    </row>
    <row r="810" spans="2:11" x14ac:dyDescent="0.2">
      <c r="B810" s="5"/>
      <c r="C810" s="5"/>
      <c r="D810" s="5"/>
      <c r="E810" s="5"/>
      <c r="F810" s="5"/>
      <c r="G810" s="5"/>
      <c r="H810" s="5"/>
      <c r="I810" s="5"/>
      <c r="J810" s="5"/>
      <c r="K810" s="5"/>
    </row>
    <row r="811" spans="2:11" x14ac:dyDescent="0.2">
      <c r="B811" s="5"/>
      <c r="C811" s="5"/>
      <c r="D811" s="5"/>
      <c r="E811" s="5"/>
      <c r="F811" s="5"/>
      <c r="G811" s="5"/>
      <c r="H811" s="5"/>
      <c r="I811" s="5"/>
      <c r="J811" s="5"/>
      <c r="K811" s="5"/>
    </row>
    <row r="812" spans="2:11" x14ac:dyDescent="0.2">
      <c r="B812" s="5"/>
      <c r="C812" s="5"/>
      <c r="D812" s="5"/>
      <c r="E812" s="5"/>
      <c r="F812" s="5"/>
      <c r="G812" s="5"/>
      <c r="H812" s="5"/>
      <c r="I812" s="5"/>
      <c r="J812" s="5"/>
      <c r="K812" s="5"/>
    </row>
    <row r="813" spans="2:11" x14ac:dyDescent="0.2">
      <c r="B813" s="5"/>
      <c r="C813" s="5"/>
      <c r="D813" s="5"/>
      <c r="E813" s="5"/>
      <c r="F813" s="5"/>
      <c r="G813" s="5"/>
      <c r="H813" s="5"/>
      <c r="I813" s="5"/>
      <c r="J813" s="5"/>
      <c r="K813" s="5"/>
    </row>
    <row r="814" spans="2:11" x14ac:dyDescent="0.2">
      <c r="B814" s="5"/>
      <c r="C814" s="5"/>
      <c r="D814" s="5"/>
      <c r="E814" s="5"/>
      <c r="F814" s="5"/>
      <c r="G814" s="5"/>
      <c r="H814" s="5"/>
      <c r="I814" s="5"/>
      <c r="J814" s="5"/>
      <c r="K814" s="5"/>
    </row>
    <row r="815" spans="2:11" x14ac:dyDescent="0.2">
      <c r="B815" s="5"/>
      <c r="C815" s="5"/>
      <c r="D815" s="5"/>
      <c r="E815" s="5"/>
      <c r="F815" s="5"/>
      <c r="G815" s="5"/>
      <c r="H815" s="5"/>
      <c r="I815" s="5"/>
      <c r="J815" s="5"/>
      <c r="K815" s="5"/>
    </row>
    <row r="816" spans="2:11" x14ac:dyDescent="0.2">
      <c r="B816" s="5"/>
      <c r="C816" s="5"/>
      <c r="D816" s="5"/>
      <c r="E816" s="5"/>
      <c r="F816" s="5"/>
      <c r="G816" s="5"/>
      <c r="H816" s="5"/>
      <c r="I816" s="5"/>
      <c r="J816" s="5"/>
      <c r="K816" s="5"/>
    </row>
    <row r="817" spans="2:11" x14ac:dyDescent="0.2">
      <c r="B817" s="5"/>
      <c r="C817" s="5"/>
      <c r="D817" s="5"/>
      <c r="E817" s="5"/>
      <c r="F817" s="5"/>
      <c r="G817" s="5"/>
      <c r="H817" s="5"/>
      <c r="I817" s="5"/>
      <c r="J817" s="5"/>
      <c r="K817" s="5"/>
    </row>
    <row r="818" spans="2:11" x14ac:dyDescent="0.2">
      <c r="B818" s="5"/>
      <c r="C818" s="5"/>
      <c r="D818" s="5"/>
      <c r="E818" s="5"/>
      <c r="F818" s="5"/>
      <c r="G818" s="5"/>
      <c r="H818" s="5"/>
      <c r="I818" s="5"/>
      <c r="J818" s="5"/>
      <c r="K818" s="5"/>
    </row>
    <row r="819" spans="2:11" x14ac:dyDescent="0.2">
      <c r="B819" s="5"/>
      <c r="C819" s="5"/>
      <c r="D819" s="5"/>
      <c r="E819" s="5"/>
      <c r="F819" s="5"/>
      <c r="G819" s="5"/>
      <c r="H819" s="5"/>
      <c r="I819" s="5"/>
      <c r="J819" s="5"/>
      <c r="K819" s="5"/>
    </row>
    <row r="820" spans="2:11" x14ac:dyDescent="0.2">
      <c r="B820" s="5"/>
      <c r="C820" s="5"/>
      <c r="D820" s="5"/>
      <c r="E820" s="5"/>
      <c r="F820" s="5"/>
      <c r="G820" s="5"/>
      <c r="H820" s="5"/>
      <c r="I820" s="5"/>
      <c r="J820" s="5"/>
      <c r="K820" s="5"/>
    </row>
    <row r="821" spans="2:11" x14ac:dyDescent="0.2">
      <c r="B821" s="5"/>
      <c r="C821" s="5"/>
      <c r="D821" s="5"/>
      <c r="E821" s="5"/>
      <c r="F821" s="5"/>
      <c r="G821" s="5"/>
      <c r="H821" s="5"/>
      <c r="I821" s="5"/>
      <c r="J821" s="5"/>
      <c r="K821" s="5"/>
    </row>
    <row r="822" spans="2:11" x14ac:dyDescent="0.2">
      <c r="B822" s="5"/>
      <c r="C822" s="5"/>
      <c r="D822" s="5"/>
      <c r="E822" s="5"/>
      <c r="F822" s="5"/>
      <c r="G822" s="5"/>
      <c r="H822" s="5"/>
      <c r="I822" s="5"/>
      <c r="J822" s="5"/>
      <c r="K822" s="5"/>
    </row>
    <row r="823" spans="2:11" x14ac:dyDescent="0.2">
      <c r="B823" s="5"/>
      <c r="C823" s="5"/>
      <c r="D823" s="5"/>
      <c r="E823" s="5"/>
      <c r="F823" s="5"/>
      <c r="G823" s="5"/>
      <c r="H823" s="5"/>
      <c r="I823" s="5"/>
      <c r="J823" s="5"/>
      <c r="K823" s="5"/>
    </row>
    <row r="824" spans="2:11" x14ac:dyDescent="0.2">
      <c r="B824" s="5"/>
      <c r="C824" s="5"/>
      <c r="D824" s="5"/>
      <c r="E824" s="5"/>
      <c r="F824" s="5"/>
      <c r="G824" s="5"/>
      <c r="H824" s="5"/>
      <c r="I824" s="5"/>
      <c r="J824" s="5"/>
      <c r="K824" s="5"/>
    </row>
    <row r="825" spans="2:11" x14ac:dyDescent="0.2">
      <c r="B825" s="5"/>
      <c r="C825" s="5"/>
      <c r="D825" s="5"/>
      <c r="E825" s="5"/>
      <c r="F825" s="5"/>
      <c r="G825" s="5"/>
      <c r="H825" s="5"/>
      <c r="I825" s="5"/>
      <c r="J825" s="5"/>
      <c r="K825" s="5"/>
    </row>
    <row r="826" spans="2:11" x14ac:dyDescent="0.2">
      <c r="B826" s="5"/>
      <c r="C826" s="5"/>
      <c r="D826" s="5"/>
      <c r="E826" s="5"/>
      <c r="F826" s="5"/>
      <c r="G826" s="5"/>
      <c r="H826" s="5"/>
      <c r="I826" s="5"/>
      <c r="J826" s="5"/>
      <c r="K826" s="5"/>
    </row>
    <row r="827" spans="2:11" x14ac:dyDescent="0.2">
      <c r="B827" s="5"/>
      <c r="C827" s="5"/>
      <c r="D827" s="5"/>
      <c r="E827" s="5"/>
      <c r="F827" s="5"/>
      <c r="G827" s="5"/>
      <c r="H827" s="5"/>
      <c r="I827" s="5"/>
      <c r="J827" s="5"/>
      <c r="K827" s="5"/>
    </row>
    <row r="828" spans="2:11" x14ac:dyDescent="0.2">
      <c r="B828" s="5"/>
      <c r="C828" s="5"/>
      <c r="D828" s="5"/>
      <c r="E828" s="5"/>
      <c r="F828" s="5"/>
      <c r="G828" s="5"/>
      <c r="H828" s="5"/>
      <c r="I828" s="5"/>
      <c r="J828" s="5"/>
      <c r="K828" s="5"/>
    </row>
    <row r="829" spans="2:11" x14ac:dyDescent="0.2">
      <c r="B829" s="5"/>
      <c r="C829" s="5"/>
      <c r="D829" s="5"/>
      <c r="E829" s="5"/>
      <c r="F829" s="5"/>
      <c r="G829" s="5"/>
      <c r="H829" s="5"/>
      <c r="I829" s="5"/>
      <c r="J829" s="5"/>
      <c r="K829" s="5"/>
    </row>
    <row r="830" spans="2:11" x14ac:dyDescent="0.2">
      <c r="B830" s="5"/>
      <c r="C830" s="5"/>
      <c r="D830" s="5"/>
      <c r="E830" s="5"/>
      <c r="F830" s="5"/>
      <c r="G830" s="5"/>
      <c r="H830" s="5"/>
      <c r="I830" s="5"/>
      <c r="J830" s="5"/>
      <c r="K830" s="5"/>
    </row>
    <row r="831" spans="2:11" x14ac:dyDescent="0.2">
      <c r="B831" s="5"/>
      <c r="C831" s="5"/>
      <c r="D831" s="5"/>
      <c r="E831" s="5"/>
      <c r="F831" s="5"/>
      <c r="G831" s="5"/>
      <c r="H831" s="5"/>
      <c r="I831" s="5"/>
      <c r="J831" s="5"/>
      <c r="K831" s="5"/>
    </row>
    <row r="832" spans="2:11" x14ac:dyDescent="0.2">
      <c r="B832" s="5"/>
      <c r="C832" s="5"/>
      <c r="D832" s="5"/>
      <c r="E832" s="5"/>
      <c r="F832" s="5"/>
      <c r="G832" s="5"/>
      <c r="H832" s="5"/>
      <c r="I832" s="5"/>
      <c r="J832" s="5"/>
      <c r="K832" s="5"/>
    </row>
    <row r="833" spans="2:11" x14ac:dyDescent="0.2">
      <c r="B833" s="5"/>
      <c r="C833" s="5"/>
      <c r="D833" s="5"/>
      <c r="E833" s="5"/>
      <c r="F833" s="5"/>
      <c r="G833" s="5"/>
      <c r="H833" s="5"/>
      <c r="I833" s="5"/>
      <c r="J833" s="5"/>
      <c r="K833" s="5"/>
    </row>
    <row r="834" spans="2:11" x14ac:dyDescent="0.2">
      <c r="B834" s="5"/>
      <c r="C834" s="5"/>
      <c r="D834" s="5"/>
      <c r="E834" s="5"/>
      <c r="F834" s="5"/>
      <c r="G834" s="5"/>
      <c r="H834" s="5"/>
      <c r="I834" s="5"/>
      <c r="J834" s="5"/>
      <c r="K834" s="5"/>
    </row>
    <row r="835" spans="2:11" x14ac:dyDescent="0.2">
      <c r="B835" s="5"/>
      <c r="C835" s="5"/>
      <c r="D835" s="5"/>
      <c r="E835" s="5"/>
      <c r="F835" s="5"/>
      <c r="G835" s="5"/>
      <c r="H835" s="5"/>
      <c r="I835" s="5"/>
      <c r="J835" s="5"/>
      <c r="K835" s="5"/>
    </row>
    <row r="836" spans="2:11" x14ac:dyDescent="0.2">
      <c r="B836" s="5"/>
      <c r="C836" s="5"/>
      <c r="D836" s="5"/>
      <c r="E836" s="5"/>
      <c r="F836" s="5"/>
      <c r="G836" s="5"/>
      <c r="H836" s="5"/>
      <c r="I836" s="5"/>
      <c r="J836" s="5"/>
      <c r="K836" s="5"/>
    </row>
    <row r="837" spans="2:11" x14ac:dyDescent="0.2">
      <c r="B837" s="5"/>
      <c r="C837" s="5"/>
      <c r="D837" s="5"/>
      <c r="E837" s="5"/>
      <c r="F837" s="5"/>
      <c r="G837" s="5"/>
      <c r="H837" s="5"/>
      <c r="I837" s="5"/>
      <c r="J837" s="5"/>
      <c r="K837" s="5"/>
    </row>
    <row r="838" spans="2:11" x14ac:dyDescent="0.2">
      <c r="B838" s="5"/>
      <c r="C838" s="5"/>
      <c r="D838" s="5"/>
      <c r="E838" s="5"/>
      <c r="F838" s="5"/>
      <c r="G838" s="5"/>
      <c r="H838" s="5"/>
      <c r="I838" s="5"/>
      <c r="J838" s="5"/>
      <c r="K838" s="5"/>
    </row>
    <row r="839" spans="2:11" x14ac:dyDescent="0.2">
      <c r="B839" s="5"/>
      <c r="C839" s="5"/>
      <c r="D839" s="5"/>
      <c r="E839" s="5"/>
      <c r="F839" s="5"/>
      <c r="G839" s="5"/>
      <c r="H839" s="5"/>
      <c r="I839" s="5"/>
      <c r="J839" s="5"/>
      <c r="K839" s="5"/>
    </row>
    <row r="840" spans="2:11" x14ac:dyDescent="0.2">
      <c r="B840" s="5"/>
      <c r="C840" s="5"/>
      <c r="D840" s="5"/>
      <c r="E840" s="5"/>
      <c r="F840" s="5"/>
      <c r="G840" s="5"/>
      <c r="H840" s="5"/>
      <c r="I840" s="5"/>
      <c r="J840" s="5"/>
      <c r="K840" s="5"/>
    </row>
    <row r="841" spans="2:11" x14ac:dyDescent="0.2">
      <c r="B841" s="5"/>
      <c r="C841" s="5"/>
      <c r="D841" s="5"/>
      <c r="E841" s="5"/>
      <c r="F841" s="5"/>
      <c r="G841" s="5"/>
      <c r="H841" s="5"/>
      <c r="I841" s="5"/>
      <c r="J841" s="5"/>
      <c r="K841" s="5"/>
    </row>
    <row r="842" spans="2:11" x14ac:dyDescent="0.2">
      <c r="B842" s="5"/>
      <c r="C842" s="5"/>
      <c r="D842" s="5"/>
      <c r="E842" s="5"/>
      <c r="F842" s="5"/>
      <c r="G842" s="5"/>
      <c r="H842" s="5"/>
      <c r="I842" s="5"/>
      <c r="J842" s="5"/>
      <c r="K842" s="5"/>
    </row>
    <row r="843" spans="2:11" x14ac:dyDescent="0.2">
      <c r="B843" s="5"/>
      <c r="C843" s="5"/>
      <c r="D843" s="5"/>
      <c r="E843" s="5"/>
      <c r="F843" s="5"/>
      <c r="G843" s="5"/>
      <c r="H843" s="5"/>
      <c r="I843" s="5"/>
      <c r="J843" s="5"/>
      <c r="K843" s="5"/>
    </row>
    <row r="844" spans="2:11" x14ac:dyDescent="0.2">
      <c r="B844" s="5"/>
      <c r="C844" s="5"/>
      <c r="D844" s="5"/>
      <c r="E844" s="5"/>
      <c r="F844" s="5"/>
      <c r="G844" s="5"/>
      <c r="H844" s="5"/>
      <c r="I844" s="5"/>
      <c r="J844" s="5"/>
      <c r="K844" s="5"/>
    </row>
    <row r="845" spans="2:11" x14ac:dyDescent="0.2">
      <c r="B845" s="5"/>
      <c r="C845" s="5"/>
      <c r="D845" s="5"/>
      <c r="E845" s="5"/>
      <c r="F845" s="5"/>
      <c r="G845" s="5"/>
      <c r="H845" s="5"/>
      <c r="I845" s="5"/>
      <c r="J845" s="5"/>
      <c r="K845" s="5"/>
    </row>
    <row r="846" spans="2:11" x14ac:dyDescent="0.2">
      <c r="B846" s="5"/>
      <c r="C846" s="5"/>
      <c r="D846" s="5"/>
      <c r="E846" s="5"/>
      <c r="F846" s="5"/>
      <c r="G846" s="5"/>
      <c r="H846" s="5"/>
      <c r="I846" s="5"/>
      <c r="J846" s="5"/>
      <c r="K846" s="5"/>
    </row>
    <row r="847" spans="2:11" x14ac:dyDescent="0.2">
      <c r="B847" s="5"/>
      <c r="C847" s="5"/>
      <c r="D847" s="5"/>
      <c r="E847" s="5"/>
      <c r="F847" s="5"/>
      <c r="G847" s="5"/>
      <c r="H847" s="5"/>
      <c r="I847" s="5"/>
      <c r="J847" s="5"/>
      <c r="K847" s="5"/>
    </row>
    <row r="848" spans="2:11" x14ac:dyDescent="0.2">
      <c r="B848" s="5"/>
      <c r="C848" s="5"/>
      <c r="D848" s="5"/>
      <c r="E848" s="5"/>
      <c r="F848" s="5"/>
      <c r="G848" s="5"/>
      <c r="H848" s="5"/>
      <c r="I848" s="5"/>
      <c r="J848" s="5"/>
      <c r="K848" s="5"/>
    </row>
    <row r="849" spans="2:11" x14ac:dyDescent="0.2">
      <c r="B849" s="5"/>
      <c r="C849" s="5"/>
      <c r="D849" s="5"/>
      <c r="E849" s="5"/>
      <c r="F849" s="5"/>
      <c r="G849" s="5"/>
      <c r="H849" s="5"/>
      <c r="I849" s="5"/>
      <c r="J849" s="5"/>
      <c r="K849" s="5"/>
    </row>
    <row r="850" spans="2:11" x14ac:dyDescent="0.2">
      <c r="B850" s="5"/>
      <c r="C850" s="5"/>
      <c r="D850" s="5"/>
      <c r="E850" s="5"/>
      <c r="F850" s="5"/>
      <c r="G850" s="5"/>
      <c r="H850" s="5"/>
      <c r="I850" s="5"/>
      <c r="J850" s="5"/>
      <c r="K850" s="5"/>
    </row>
    <row r="851" spans="2:11" x14ac:dyDescent="0.2">
      <c r="B851" s="5"/>
      <c r="C851" s="5"/>
      <c r="D851" s="5"/>
      <c r="E851" s="5"/>
      <c r="F851" s="5"/>
      <c r="G851" s="5"/>
      <c r="H851" s="5"/>
      <c r="I851" s="5"/>
      <c r="J851" s="5"/>
      <c r="K851" s="5"/>
    </row>
    <row r="852" spans="2:11" x14ac:dyDescent="0.2">
      <c r="B852" s="5"/>
      <c r="C852" s="5"/>
      <c r="D852" s="5"/>
      <c r="E852" s="5"/>
      <c r="F852" s="5"/>
      <c r="G852" s="5"/>
      <c r="H852" s="5"/>
      <c r="I852" s="5"/>
      <c r="J852" s="5"/>
      <c r="K852" s="5"/>
    </row>
    <row r="853" spans="2:11" x14ac:dyDescent="0.2">
      <c r="B853" s="5"/>
      <c r="C853" s="5"/>
      <c r="D853" s="5"/>
      <c r="E853" s="5"/>
      <c r="F853" s="5"/>
      <c r="G853" s="5"/>
      <c r="H853" s="5"/>
      <c r="I853" s="5"/>
      <c r="J853" s="5"/>
      <c r="K853" s="5"/>
    </row>
    <row r="854" spans="2:11" x14ac:dyDescent="0.2">
      <c r="B854" s="5"/>
      <c r="C854" s="5"/>
      <c r="D854" s="5"/>
      <c r="E854" s="5"/>
      <c r="F854" s="5"/>
      <c r="G854" s="5"/>
      <c r="H854" s="5"/>
      <c r="I854" s="5"/>
      <c r="J854" s="5"/>
      <c r="K854" s="5"/>
    </row>
    <row r="855" spans="2:11" x14ac:dyDescent="0.2">
      <c r="B855" s="5"/>
      <c r="C855" s="5"/>
      <c r="D855" s="5"/>
      <c r="E855" s="5"/>
      <c r="F855" s="5"/>
      <c r="G855" s="5"/>
      <c r="H855" s="5"/>
      <c r="I855" s="5"/>
      <c r="J855" s="5"/>
      <c r="K855" s="5"/>
    </row>
    <row r="856" spans="2:11" x14ac:dyDescent="0.2">
      <c r="B856" s="5"/>
      <c r="C856" s="5"/>
      <c r="D856" s="5"/>
      <c r="E856" s="5"/>
      <c r="F856" s="5"/>
      <c r="G856" s="5"/>
      <c r="H856" s="5"/>
      <c r="I856" s="5"/>
      <c r="J856" s="5"/>
      <c r="K856" s="5"/>
    </row>
    <row r="857" spans="2:11" x14ac:dyDescent="0.2">
      <c r="B857" s="5"/>
      <c r="C857" s="5"/>
      <c r="D857" s="5"/>
      <c r="E857" s="5"/>
      <c r="F857" s="5"/>
      <c r="G857" s="5"/>
      <c r="H857" s="5"/>
      <c r="I857" s="5"/>
      <c r="J857" s="5"/>
      <c r="K857" s="5"/>
    </row>
    <row r="858" spans="2:11" x14ac:dyDescent="0.2">
      <c r="B858" s="5"/>
      <c r="C858" s="5"/>
      <c r="D858" s="5"/>
      <c r="E858" s="5"/>
      <c r="F858" s="5"/>
      <c r="G858" s="5"/>
      <c r="H858" s="5"/>
      <c r="I858" s="5"/>
      <c r="J858" s="5"/>
      <c r="K858" s="5"/>
    </row>
    <row r="859" spans="2:11" x14ac:dyDescent="0.2">
      <c r="B859" s="5"/>
      <c r="C859" s="5"/>
      <c r="D859" s="5"/>
      <c r="E859" s="5"/>
      <c r="F859" s="5"/>
      <c r="G859" s="5"/>
      <c r="H859" s="5"/>
      <c r="I859" s="5"/>
      <c r="J859" s="5"/>
      <c r="K859" s="5"/>
    </row>
    <row r="860" spans="2:11" x14ac:dyDescent="0.2">
      <c r="B860" s="5"/>
      <c r="C860" s="5"/>
      <c r="D860" s="5"/>
      <c r="E860" s="5"/>
      <c r="F860" s="5"/>
      <c r="G860" s="5"/>
      <c r="H860" s="5"/>
      <c r="I860" s="5"/>
      <c r="J860" s="5"/>
      <c r="K860" s="5"/>
    </row>
    <row r="861" spans="2:11" x14ac:dyDescent="0.2">
      <c r="B861" s="5"/>
      <c r="C861" s="5"/>
      <c r="D861" s="5"/>
      <c r="E861" s="5"/>
      <c r="F861" s="5"/>
      <c r="G861" s="5"/>
      <c r="H861" s="5"/>
      <c r="I861" s="5"/>
      <c r="J861" s="5"/>
      <c r="K861" s="5"/>
    </row>
    <row r="862" spans="2:11" x14ac:dyDescent="0.2">
      <c r="B862" s="5"/>
      <c r="C862" s="5"/>
      <c r="D862" s="5"/>
      <c r="E862" s="5"/>
      <c r="F862" s="5"/>
      <c r="G862" s="5"/>
      <c r="H862" s="5"/>
      <c r="I862" s="5"/>
      <c r="J862" s="5"/>
      <c r="K862" s="5"/>
    </row>
    <row r="863" spans="2:11" x14ac:dyDescent="0.2">
      <c r="B863" s="5"/>
      <c r="C863" s="5"/>
      <c r="D863" s="5"/>
      <c r="E863" s="5"/>
      <c r="F863" s="5"/>
      <c r="G863" s="5"/>
      <c r="H863" s="5"/>
      <c r="I863" s="5"/>
      <c r="J863" s="5"/>
      <c r="K863" s="5"/>
    </row>
    <row r="864" spans="2:11" x14ac:dyDescent="0.2">
      <c r="B864" s="5"/>
      <c r="C864" s="5"/>
      <c r="D864" s="5"/>
      <c r="E864" s="5"/>
      <c r="F864" s="5"/>
      <c r="G864" s="5"/>
      <c r="H864" s="5"/>
      <c r="I864" s="5"/>
      <c r="J864" s="5"/>
      <c r="K864" s="5"/>
    </row>
    <row r="865" spans="2:11" x14ac:dyDescent="0.2">
      <c r="B865" s="5"/>
      <c r="C865" s="5"/>
      <c r="D865" s="5"/>
      <c r="E865" s="5"/>
      <c r="F865" s="5"/>
      <c r="G865" s="5"/>
      <c r="H865" s="5"/>
      <c r="I865" s="5"/>
      <c r="J865" s="5"/>
      <c r="K865" s="5"/>
    </row>
    <row r="866" spans="2:11" x14ac:dyDescent="0.2">
      <c r="B866" s="5"/>
      <c r="C866" s="5"/>
      <c r="D866" s="5"/>
      <c r="E866" s="5"/>
      <c r="F866" s="5"/>
      <c r="G866" s="5"/>
      <c r="H866" s="5"/>
      <c r="I866" s="5"/>
      <c r="J866" s="5"/>
      <c r="K866" s="5"/>
    </row>
    <row r="867" spans="2:11" x14ac:dyDescent="0.2">
      <c r="B867" s="5"/>
      <c r="C867" s="5"/>
      <c r="D867" s="5"/>
      <c r="E867" s="5"/>
      <c r="F867" s="5"/>
      <c r="G867" s="5"/>
      <c r="H867" s="5"/>
      <c r="I867" s="5"/>
      <c r="J867" s="5"/>
      <c r="K867" s="5"/>
    </row>
    <row r="868" spans="2:11" x14ac:dyDescent="0.2">
      <c r="B868" s="5"/>
      <c r="C868" s="5"/>
      <c r="D868" s="5"/>
      <c r="E868" s="5"/>
      <c r="F868" s="5"/>
      <c r="G868" s="5"/>
      <c r="H868" s="5"/>
      <c r="I868" s="5"/>
      <c r="J868" s="5"/>
      <c r="K868" s="5"/>
    </row>
    <row r="869" spans="2:11" x14ac:dyDescent="0.2">
      <c r="B869" s="5"/>
      <c r="C869" s="5"/>
      <c r="D869" s="5"/>
      <c r="E869" s="5"/>
      <c r="F869" s="5"/>
      <c r="G869" s="5"/>
      <c r="H869" s="5"/>
      <c r="I869" s="5"/>
      <c r="J869" s="5"/>
      <c r="K869" s="5"/>
    </row>
    <row r="870" spans="2:11" x14ac:dyDescent="0.2">
      <c r="B870" s="5"/>
      <c r="C870" s="5"/>
      <c r="D870" s="5"/>
      <c r="E870" s="5"/>
      <c r="F870" s="5"/>
      <c r="G870" s="5"/>
      <c r="H870" s="5"/>
      <c r="I870" s="5"/>
      <c r="J870" s="5"/>
      <c r="K870" s="5"/>
    </row>
    <row r="871" spans="2:11" x14ac:dyDescent="0.2">
      <c r="B871" s="5"/>
      <c r="C871" s="5"/>
      <c r="D871" s="5"/>
      <c r="E871" s="5"/>
      <c r="F871" s="5"/>
      <c r="G871" s="5"/>
      <c r="H871" s="5"/>
      <c r="I871" s="5"/>
      <c r="J871" s="5"/>
      <c r="K871" s="5"/>
    </row>
    <row r="872" spans="2:11" x14ac:dyDescent="0.2">
      <c r="B872" s="5"/>
      <c r="C872" s="5"/>
      <c r="D872" s="5"/>
      <c r="E872" s="5"/>
      <c r="F872" s="5"/>
      <c r="G872" s="5"/>
      <c r="H872" s="5"/>
      <c r="I872" s="5"/>
      <c r="J872" s="5"/>
      <c r="K872" s="5"/>
    </row>
    <row r="873" spans="2:11" x14ac:dyDescent="0.2">
      <c r="B873" s="5"/>
      <c r="C873" s="5"/>
      <c r="D873" s="5"/>
      <c r="E873" s="5"/>
      <c r="F873" s="5"/>
      <c r="G873" s="5"/>
      <c r="H873" s="5"/>
      <c r="I873" s="5"/>
      <c r="J873" s="5"/>
      <c r="K873" s="5"/>
    </row>
    <row r="874" spans="2:11" x14ac:dyDescent="0.2">
      <c r="B874" s="5"/>
      <c r="C874" s="5"/>
      <c r="D874" s="5"/>
      <c r="E874" s="5"/>
      <c r="F874" s="5"/>
      <c r="G874" s="5"/>
      <c r="H874" s="5"/>
      <c r="I874" s="5"/>
      <c r="J874" s="5"/>
      <c r="K874" s="5"/>
    </row>
    <row r="875" spans="2:11" x14ac:dyDescent="0.2">
      <c r="B875" s="5"/>
      <c r="C875" s="5"/>
      <c r="D875" s="5"/>
      <c r="E875" s="5"/>
      <c r="F875" s="5"/>
      <c r="G875" s="5"/>
      <c r="H875" s="5"/>
      <c r="I875" s="5"/>
      <c r="J875" s="5"/>
      <c r="K875" s="5"/>
    </row>
    <row r="876" spans="2:11" x14ac:dyDescent="0.2">
      <c r="B876" s="5"/>
      <c r="C876" s="5"/>
      <c r="D876" s="5"/>
      <c r="E876" s="5"/>
      <c r="F876" s="5"/>
      <c r="G876" s="5"/>
      <c r="H876" s="5"/>
      <c r="I876" s="5"/>
      <c r="J876" s="5"/>
      <c r="K876" s="5"/>
    </row>
    <row r="877" spans="2:11" x14ac:dyDescent="0.2">
      <c r="B877" s="5"/>
      <c r="C877" s="5"/>
      <c r="D877" s="5"/>
      <c r="E877" s="5"/>
      <c r="F877" s="5"/>
      <c r="G877" s="5"/>
      <c r="H877" s="5"/>
      <c r="I877" s="5"/>
      <c r="J877" s="5"/>
      <c r="K877" s="5"/>
    </row>
    <row r="878" spans="2:11" x14ac:dyDescent="0.2">
      <c r="B878" s="5"/>
      <c r="C878" s="5"/>
      <c r="D878" s="5"/>
      <c r="E878" s="5"/>
      <c r="F878" s="5"/>
      <c r="G878" s="5"/>
      <c r="H878" s="5"/>
      <c r="I878" s="5"/>
      <c r="J878" s="5"/>
      <c r="K878" s="5"/>
    </row>
    <row r="879" spans="2:11" x14ac:dyDescent="0.2">
      <c r="B879" s="5"/>
      <c r="C879" s="5"/>
      <c r="D879" s="5"/>
      <c r="E879" s="5"/>
      <c r="F879" s="5"/>
      <c r="G879" s="5"/>
      <c r="H879" s="5"/>
      <c r="I879" s="5"/>
      <c r="J879" s="5"/>
      <c r="K879" s="5"/>
    </row>
    <row r="880" spans="2:11" x14ac:dyDescent="0.2">
      <c r="B880" s="5"/>
      <c r="C880" s="5"/>
      <c r="D880" s="5"/>
      <c r="E880" s="5"/>
      <c r="F880" s="5"/>
      <c r="G880" s="5"/>
      <c r="H880" s="5"/>
      <c r="I880" s="5"/>
      <c r="J880" s="5"/>
      <c r="K880" s="5"/>
    </row>
    <row r="881" spans="2:11" x14ac:dyDescent="0.2">
      <c r="B881" s="5"/>
      <c r="C881" s="5"/>
      <c r="D881" s="5"/>
      <c r="E881" s="5"/>
      <c r="F881" s="5"/>
      <c r="G881" s="5"/>
      <c r="H881" s="5"/>
      <c r="I881" s="5"/>
      <c r="J881" s="5"/>
      <c r="K881" s="5"/>
    </row>
    <row r="882" spans="2:11" x14ac:dyDescent="0.2">
      <c r="B882" s="5"/>
      <c r="C882" s="5"/>
      <c r="D882" s="5"/>
      <c r="E882" s="5"/>
      <c r="F882" s="5"/>
      <c r="G882" s="5"/>
      <c r="H882" s="5"/>
      <c r="I882" s="5"/>
      <c r="J882" s="5"/>
      <c r="K882" s="5"/>
    </row>
    <row r="883" spans="2:11" x14ac:dyDescent="0.2">
      <c r="B883" s="5"/>
      <c r="C883" s="5"/>
      <c r="D883" s="5"/>
      <c r="E883" s="5"/>
      <c r="F883" s="5"/>
      <c r="G883" s="5"/>
      <c r="H883" s="5"/>
      <c r="I883" s="5"/>
      <c r="J883" s="5"/>
      <c r="K883" s="5"/>
    </row>
    <row r="884" spans="2:11" x14ac:dyDescent="0.2">
      <c r="B884" s="5"/>
      <c r="C884" s="5"/>
      <c r="D884" s="5"/>
      <c r="E884" s="5"/>
      <c r="F884" s="5"/>
      <c r="G884" s="5"/>
      <c r="H884" s="5"/>
      <c r="I884" s="5"/>
      <c r="J884" s="5"/>
      <c r="K884" s="5"/>
    </row>
    <row r="885" spans="2:11" x14ac:dyDescent="0.2">
      <c r="B885" s="5"/>
      <c r="C885" s="5"/>
      <c r="D885" s="5"/>
      <c r="E885" s="5"/>
      <c r="F885" s="5"/>
      <c r="G885" s="5"/>
      <c r="H885" s="5"/>
      <c r="I885" s="5"/>
      <c r="J885" s="5"/>
      <c r="K885" s="5"/>
    </row>
    <row r="886" spans="2:11" x14ac:dyDescent="0.2">
      <c r="B886" s="5"/>
      <c r="C886" s="5"/>
      <c r="D886" s="5"/>
      <c r="E886" s="5"/>
      <c r="F886" s="5"/>
      <c r="G886" s="5"/>
      <c r="H886" s="5"/>
      <c r="I886" s="5"/>
      <c r="J886" s="5"/>
      <c r="K886" s="5"/>
    </row>
    <row r="887" spans="2:11" x14ac:dyDescent="0.2">
      <c r="B887" s="5"/>
      <c r="C887" s="5"/>
      <c r="D887" s="5"/>
      <c r="E887" s="5"/>
      <c r="F887" s="5"/>
      <c r="G887" s="5"/>
      <c r="H887" s="5"/>
      <c r="I887" s="5"/>
      <c r="J887" s="5"/>
      <c r="K887" s="5"/>
    </row>
    <row r="888" spans="2:11" x14ac:dyDescent="0.2">
      <c r="B888" s="5"/>
      <c r="C888" s="5"/>
      <c r="D888" s="5"/>
      <c r="E888" s="5"/>
      <c r="F888" s="5"/>
      <c r="G888" s="5"/>
      <c r="H888" s="5"/>
      <c r="I888" s="5"/>
      <c r="J888" s="5"/>
      <c r="K888" s="5"/>
    </row>
    <row r="889" spans="2:11" x14ac:dyDescent="0.2">
      <c r="B889" s="5"/>
      <c r="C889" s="5"/>
      <c r="D889" s="5"/>
      <c r="E889" s="5"/>
      <c r="F889" s="5"/>
      <c r="G889" s="5"/>
      <c r="H889" s="5"/>
      <c r="I889" s="5"/>
      <c r="J889" s="5"/>
      <c r="K889" s="5"/>
    </row>
    <row r="890" spans="2:11" x14ac:dyDescent="0.2">
      <c r="B890" s="5"/>
      <c r="C890" s="5"/>
      <c r="D890" s="5"/>
      <c r="E890" s="5"/>
      <c r="F890" s="5"/>
      <c r="G890" s="5"/>
      <c r="H890" s="5"/>
      <c r="I890" s="5"/>
      <c r="J890" s="5"/>
      <c r="K890" s="5"/>
    </row>
    <row r="891" spans="2:11" x14ac:dyDescent="0.2">
      <c r="B891" s="5"/>
      <c r="C891" s="5"/>
      <c r="D891" s="5"/>
      <c r="E891" s="5"/>
      <c r="F891" s="5"/>
      <c r="G891" s="5"/>
      <c r="H891" s="5"/>
      <c r="I891" s="5"/>
      <c r="J891" s="5"/>
      <c r="K891" s="5"/>
    </row>
    <row r="892" spans="2:11" x14ac:dyDescent="0.2">
      <c r="B892" s="5"/>
      <c r="C892" s="5"/>
      <c r="D892" s="5"/>
      <c r="E892" s="5"/>
      <c r="F892" s="5"/>
      <c r="G892" s="5"/>
      <c r="H892" s="5"/>
      <c r="I892" s="5"/>
      <c r="J892" s="5"/>
      <c r="K892" s="5"/>
    </row>
    <row r="893" spans="2:11" x14ac:dyDescent="0.2">
      <c r="B893" s="5"/>
      <c r="C893" s="5"/>
      <c r="D893" s="5"/>
      <c r="E893" s="5"/>
      <c r="F893" s="5"/>
      <c r="G893" s="5"/>
      <c r="H893" s="5"/>
      <c r="I893" s="5"/>
      <c r="J893" s="5"/>
      <c r="K893" s="5"/>
    </row>
    <row r="894" spans="2:11" x14ac:dyDescent="0.2">
      <c r="B894" s="5"/>
      <c r="C894" s="5"/>
      <c r="D894" s="5"/>
      <c r="E894" s="5"/>
      <c r="F894" s="5"/>
      <c r="G894" s="5"/>
      <c r="H894" s="5"/>
      <c r="I894" s="5"/>
      <c r="J894" s="5"/>
      <c r="K894" s="5"/>
    </row>
    <row r="895" spans="2:11" x14ac:dyDescent="0.2">
      <c r="B895" s="5"/>
      <c r="C895" s="5"/>
      <c r="D895" s="5"/>
      <c r="E895" s="5"/>
      <c r="F895" s="5"/>
      <c r="G895" s="5"/>
      <c r="H895" s="5"/>
      <c r="I895" s="5"/>
      <c r="J895" s="5"/>
      <c r="K895" s="5"/>
    </row>
    <row r="896" spans="2:11" x14ac:dyDescent="0.2">
      <c r="B896" s="5"/>
      <c r="C896" s="5"/>
      <c r="D896" s="5"/>
      <c r="E896" s="5"/>
      <c r="F896" s="5"/>
      <c r="G896" s="5"/>
      <c r="H896" s="5"/>
      <c r="I896" s="5"/>
      <c r="J896" s="5"/>
      <c r="K896" s="5"/>
    </row>
    <row r="897" spans="2:11" x14ac:dyDescent="0.2">
      <c r="B897" s="5"/>
      <c r="C897" s="5"/>
      <c r="D897" s="5"/>
      <c r="E897" s="5"/>
      <c r="F897" s="5"/>
      <c r="G897" s="5"/>
      <c r="H897" s="5"/>
      <c r="I897" s="5"/>
      <c r="J897" s="5"/>
      <c r="K897" s="5"/>
    </row>
    <row r="898" spans="2:11" x14ac:dyDescent="0.2">
      <c r="B898" s="5"/>
      <c r="C898" s="5"/>
      <c r="D898" s="5"/>
      <c r="E898" s="5"/>
      <c r="F898" s="5"/>
      <c r="G898" s="5"/>
      <c r="H898" s="5"/>
      <c r="I898" s="5"/>
      <c r="J898" s="5"/>
      <c r="K898" s="5"/>
    </row>
    <row r="899" spans="2:11" x14ac:dyDescent="0.2">
      <c r="B899" s="5"/>
      <c r="C899" s="5"/>
      <c r="D899" s="5"/>
      <c r="E899" s="5"/>
      <c r="F899" s="5"/>
      <c r="G899" s="5"/>
      <c r="H899" s="5"/>
      <c r="I899" s="5"/>
      <c r="J899" s="5"/>
      <c r="K899" s="5"/>
    </row>
    <row r="900" spans="2:11" x14ac:dyDescent="0.2">
      <c r="B900" s="5"/>
      <c r="C900" s="5"/>
      <c r="D900" s="5"/>
      <c r="E900" s="5"/>
      <c r="F900" s="5"/>
      <c r="G900" s="5"/>
      <c r="H900" s="5"/>
      <c r="I900" s="5"/>
      <c r="J900" s="5"/>
      <c r="K900" s="5"/>
    </row>
    <row r="901" spans="2:11" x14ac:dyDescent="0.2">
      <c r="B901" s="5"/>
      <c r="C901" s="5"/>
      <c r="D901" s="5"/>
      <c r="E901" s="5"/>
      <c r="F901" s="5"/>
      <c r="G901" s="5"/>
      <c r="H901" s="5"/>
      <c r="I901" s="5"/>
      <c r="J901" s="5"/>
      <c r="K901" s="5"/>
    </row>
    <row r="902" spans="2:11" x14ac:dyDescent="0.2">
      <c r="B902" s="5"/>
      <c r="C902" s="5"/>
      <c r="D902" s="5"/>
      <c r="E902" s="5"/>
      <c r="F902" s="5"/>
      <c r="G902" s="5"/>
      <c r="H902" s="5"/>
      <c r="I902" s="5"/>
      <c r="J902" s="5"/>
      <c r="K902" s="5"/>
    </row>
    <row r="903" spans="2:11" x14ac:dyDescent="0.2">
      <c r="B903" s="5"/>
      <c r="C903" s="5"/>
      <c r="D903" s="5"/>
      <c r="E903" s="5"/>
      <c r="F903" s="5"/>
      <c r="G903" s="5"/>
      <c r="H903" s="5"/>
      <c r="I903" s="5"/>
      <c r="J903" s="5"/>
      <c r="K903" s="5"/>
    </row>
    <row r="904" spans="2:11" x14ac:dyDescent="0.2">
      <c r="B904" s="5"/>
      <c r="C904" s="5"/>
      <c r="D904" s="5"/>
      <c r="E904" s="5"/>
      <c r="F904" s="5"/>
      <c r="G904" s="5"/>
      <c r="H904" s="5"/>
      <c r="I904" s="5"/>
      <c r="J904" s="5"/>
      <c r="K904" s="5"/>
    </row>
    <row r="905" spans="2:11" x14ac:dyDescent="0.2">
      <c r="B905" s="5"/>
      <c r="C905" s="5"/>
      <c r="D905" s="5"/>
      <c r="E905" s="5"/>
      <c r="F905" s="5"/>
      <c r="G905" s="5"/>
      <c r="H905" s="5"/>
      <c r="I905" s="5"/>
      <c r="J905" s="5"/>
      <c r="K905" s="5"/>
    </row>
    <row r="906" spans="2:11" x14ac:dyDescent="0.2">
      <c r="B906" s="5"/>
      <c r="C906" s="5"/>
      <c r="D906" s="5"/>
      <c r="E906" s="5"/>
      <c r="F906" s="5"/>
      <c r="G906" s="5"/>
      <c r="H906" s="5"/>
      <c r="I906" s="5"/>
      <c r="J906" s="5"/>
      <c r="K906" s="5"/>
    </row>
    <row r="907" spans="2:11" x14ac:dyDescent="0.2">
      <c r="B907" s="5"/>
      <c r="C907" s="5"/>
      <c r="D907" s="5"/>
      <c r="E907" s="5"/>
      <c r="F907" s="5"/>
      <c r="G907" s="5"/>
      <c r="H907" s="5"/>
      <c r="I907" s="5"/>
      <c r="J907" s="5"/>
      <c r="K907" s="5"/>
    </row>
    <row r="908" spans="2:11" x14ac:dyDescent="0.2">
      <c r="B908" s="5"/>
      <c r="C908" s="5"/>
      <c r="D908" s="5"/>
      <c r="E908" s="5"/>
      <c r="F908" s="5"/>
      <c r="G908" s="5"/>
      <c r="H908" s="5"/>
      <c r="I908" s="5"/>
      <c r="J908" s="5"/>
      <c r="K908" s="5"/>
    </row>
    <row r="909" spans="2:11" x14ac:dyDescent="0.2">
      <c r="B909" s="5"/>
      <c r="C909" s="5"/>
      <c r="D909" s="5"/>
      <c r="E909" s="5"/>
      <c r="F909" s="5"/>
      <c r="G909" s="5"/>
      <c r="H909" s="5"/>
      <c r="I909" s="5"/>
      <c r="J909" s="5"/>
      <c r="K909" s="5"/>
    </row>
    <row r="910" spans="2:11" x14ac:dyDescent="0.2">
      <c r="B910" s="5"/>
      <c r="C910" s="5"/>
      <c r="D910" s="5"/>
      <c r="E910" s="5"/>
      <c r="F910" s="5"/>
      <c r="G910" s="5"/>
      <c r="H910" s="5"/>
      <c r="I910" s="5"/>
      <c r="J910" s="5"/>
      <c r="K910" s="5"/>
    </row>
    <row r="911" spans="2:11" x14ac:dyDescent="0.2">
      <c r="B911" s="5"/>
      <c r="C911" s="5"/>
      <c r="D911" s="5"/>
      <c r="E911" s="5"/>
      <c r="F911" s="5"/>
      <c r="G911" s="5"/>
      <c r="H911" s="5"/>
      <c r="I911" s="5"/>
      <c r="J911" s="5"/>
      <c r="K911" s="5"/>
    </row>
    <row r="912" spans="2:11" x14ac:dyDescent="0.2">
      <c r="B912" s="5"/>
      <c r="C912" s="5"/>
      <c r="D912" s="5"/>
      <c r="E912" s="5"/>
      <c r="F912" s="5"/>
      <c r="G912" s="5"/>
      <c r="H912" s="5"/>
      <c r="I912" s="5"/>
      <c r="J912" s="5"/>
      <c r="K912" s="5"/>
    </row>
    <row r="913" spans="2:11" x14ac:dyDescent="0.2">
      <c r="B913" s="5"/>
      <c r="C913" s="5"/>
      <c r="D913" s="5"/>
      <c r="E913" s="5"/>
      <c r="F913" s="5"/>
      <c r="G913" s="5"/>
      <c r="H913" s="5"/>
      <c r="I913" s="5"/>
      <c r="J913" s="5"/>
      <c r="K913" s="5"/>
    </row>
    <row r="914" spans="2:11" x14ac:dyDescent="0.2">
      <c r="B914" s="5"/>
      <c r="C914" s="5"/>
      <c r="D914" s="5"/>
      <c r="E914" s="5"/>
      <c r="F914" s="5"/>
      <c r="G914" s="5"/>
      <c r="H914" s="5"/>
      <c r="I914" s="5"/>
      <c r="J914" s="5"/>
      <c r="K914" s="5"/>
    </row>
    <row r="915" spans="2:11" x14ac:dyDescent="0.2">
      <c r="B915" s="5"/>
      <c r="C915" s="5"/>
      <c r="D915" s="5"/>
      <c r="E915" s="5"/>
      <c r="F915" s="5"/>
      <c r="G915" s="5"/>
      <c r="H915" s="5"/>
      <c r="I915" s="5"/>
      <c r="J915" s="5"/>
      <c r="K915" s="5"/>
    </row>
    <row r="916" spans="2:11" x14ac:dyDescent="0.2">
      <c r="B916" s="5"/>
      <c r="C916" s="5"/>
      <c r="D916" s="5"/>
      <c r="E916" s="5"/>
      <c r="F916" s="5"/>
      <c r="G916" s="5"/>
      <c r="H916" s="5"/>
      <c r="I916" s="5"/>
      <c r="J916" s="5"/>
      <c r="K916" s="5"/>
    </row>
    <row r="917" spans="2:11" x14ac:dyDescent="0.2">
      <c r="B917" s="5"/>
      <c r="C917" s="5"/>
      <c r="D917" s="5"/>
      <c r="E917" s="5"/>
      <c r="F917" s="5"/>
      <c r="G917" s="5"/>
      <c r="H917" s="5"/>
      <c r="I917" s="5"/>
      <c r="J917" s="5"/>
      <c r="K917" s="5"/>
    </row>
    <row r="918" spans="2:11" x14ac:dyDescent="0.2">
      <c r="B918" s="5"/>
      <c r="C918" s="5"/>
      <c r="D918" s="5"/>
      <c r="E918" s="5"/>
      <c r="F918" s="5"/>
      <c r="G918" s="5"/>
      <c r="H918" s="5"/>
      <c r="I918" s="5"/>
      <c r="J918" s="5"/>
      <c r="K918" s="5"/>
    </row>
    <row r="919" spans="2:11" x14ac:dyDescent="0.2">
      <c r="B919" s="5"/>
      <c r="C919" s="5"/>
      <c r="D919" s="5"/>
      <c r="E919" s="5"/>
      <c r="F919" s="5"/>
      <c r="G919" s="5"/>
      <c r="H919" s="5"/>
      <c r="I919" s="5"/>
      <c r="J919" s="5"/>
      <c r="K919" s="5"/>
    </row>
    <row r="920" spans="2:11" x14ac:dyDescent="0.2">
      <c r="B920" s="5"/>
      <c r="C920" s="5"/>
      <c r="D920" s="5"/>
      <c r="E920" s="5"/>
      <c r="F920" s="5"/>
      <c r="G920" s="5"/>
      <c r="H920" s="5"/>
      <c r="I920" s="5"/>
      <c r="J920" s="5"/>
      <c r="K920" s="5"/>
    </row>
    <row r="921" spans="2:11" x14ac:dyDescent="0.2">
      <c r="B921" s="5"/>
      <c r="C921" s="5"/>
      <c r="D921" s="5"/>
      <c r="E921" s="5"/>
      <c r="F921" s="5"/>
      <c r="G921" s="5"/>
      <c r="H921" s="5"/>
      <c r="I921" s="5"/>
      <c r="J921" s="5"/>
      <c r="K921" s="5"/>
    </row>
    <row r="922" spans="2:11" x14ac:dyDescent="0.2">
      <c r="B922" s="5"/>
      <c r="C922" s="5"/>
      <c r="D922" s="5"/>
      <c r="E922" s="5"/>
      <c r="F922" s="5"/>
      <c r="G922" s="5"/>
      <c r="H922" s="5"/>
      <c r="I922" s="5"/>
      <c r="J922" s="5"/>
      <c r="K922" s="5"/>
    </row>
    <row r="923" spans="2:11" x14ac:dyDescent="0.2">
      <c r="B923" s="5"/>
      <c r="C923" s="5"/>
      <c r="D923" s="5"/>
      <c r="E923" s="5"/>
      <c r="F923" s="5"/>
      <c r="G923" s="5"/>
      <c r="H923" s="5"/>
      <c r="I923" s="5"/>
      <c r="J923" s="5"/>
      <c r="K923" s="5"/>
    </row>
    <row r="924" spans="2:11" x14ac:dyDescent="0.2">
      <c r="B924" s="5"/>
      <c r="C924" s="5"/>
      <c r="D924" s="5"/>
      <c r="E924" s="5"/>
      <c r="F924" s="5"/>
      <c r="G924" s="5"/>
      <c r="H924" s="5"/>
      <c r="I924" s="5"/>
      <c r="J924" s="5"/>
      <c r="K924" s="5"/>
    </row>
    <row r="925" spans="2:11" x14ac:dyDescent="0.2">
      <c r="B925" s="5"/>
      <c r="C925" s="5"/>
      <c r="D925" s="5"/>
      <c r="E925" s="5"/>
      <c r="F925" s="5"/>
      <c r="G925" s="5"/>
      <c r="H925" s="5"/>
      <c r="I925" s="5"/>
      <c r="J925" s="5"/>
      <c r="K925" s="5"/>
    </row>
    <row r="926" spans="2:11" x14ac:dyDescent="0.2">
      <c r="B926" s="5"/>
      <c r="C926" s="5"/>
      <c r="D926" s="5"/>
      <c r="E926" s="5"/>
      <c r="F926" s="5"/>
      <c r="G926" s="5"/>
      <c r="H926" s="5"/>
      <c r="I926" s="5"/>
      <c r="J926" s="5"/>
      <c r="K926" s="5"/>
    </row>
    <row r="927" spans="2:11" x14ac:dyDescent="0.2">
      <c r="B927" s="5"/>
      <c r="C927" s="5"/>
      <c r="D927" s="5"/>
      <c r="E927" s="5"/>
      <c r="F927" s="5"/>
      <c r="G927" s="5"/>
      <c r="H927" s="5"/>
      <c r="I927" s="5"/>
      <c r="J927" s="5"/>
      <c r="K927" s="5"/>
    </row>
    <row r="928" spans="2:11" x14ac:dyDescent="0.2">
      <c r="B928" s="5"/>
      <c r="C928" s="5"/>
      <c r="D928" s="5"/>
      <c r="E928" s="5"/>
      <c r="F928" s="5"/>
      <c r="G928" s="5"/>
      <c r="H928" s="5"/>
      <c r="I928" s="5"/>
      <c r="J928" s="5"/>
      <c r="K928" s="5"/>
    </row>
    <row r="929" spans="2:11" x14ac:dyDescent="0.2">
      <c r="B929" s="5"/>
      <c r="C929" s="5"/>
      <c r="D929" s="5"/>
      <c r="E929" s="5"/>
      <c r="F929" s="5"/>
      <c r="G929" s="5"/>
      <c r="H929" s="5"/>
      <c r="I929" s="5"/>
      <c r="J929" s="5"/>
      <c r="K929" s="5"/>
    </row>
    <row r="930" spans="2:11" x14ac:dyDescent="0.2">
      <c r="B930" s="5"/>
      <c r="C930" s="5"/>
      <c r="D930" s="5"/>
      <c r="E930" s="5"/>
      <c r="F930" s="5"/>
      <c r="G930" s="5"/>
      <c r="H930" s="5"/>
      <c r="I930" s="5"/>
      <c r="J930" s="5"/>
      <c r="K930" s="5"/>
    </row>
    <row r="931" spans="2:11" x14ac:dyDescent="0.2">
      <c r="B931" s="5"/>
      <c r="C931" s="5"/>
      <c r="D931" s="5"/>
      <c r="E931" s="5"/>
      <c r="F931" s="5"/>
      <c r="G931" s="5"/>
      <c r="H931" s="5"/>
      <c r="I931" s="5"/>
      <c r="J931" s="5"/>
      <c r="K931" s="5"/>
    </row>
    <row r="932" spans="2:11" x14ac:dyDescent="0.2">
      <c r="B932" s="5"/>
      <c r="C932" s="5"/>
      <c r="D932" s="5"/>
      <c r="E932" s="5"/>
      <c r="F932" s="5"/>
      <c r="G932" s="5"/>
      <c r="H932" s="5"/>
      <c r="I932" s="5"/>
      <c r="J932" s="5"/>
      <c r="K932" s="5"/>
    </row>
    <row r="933" spans="2:11" x14ac:dyDescent="0.2">
      <c r="B933" s="5"/>
      <c r="C933" s="5"/>
      <c r="D933" s="5"/>
      <c r="E933" s="5"/>
      <c r="F933" s="5"/>
      <c r="G933" s="5"/>
      <c r="H933" s="5"/>
      <c r="I933" s="5"/>
      <c r="J933" s="5"/>
      <c r="K933" s="5"/>
    </row>
    <row r="934" spans="2:11" x14ac:dyDescent="0.2">
      <c r="B934" s="5"/>
      <c r="C934" s="5"/>
      <c r="D934" s="5"/>
      <c r="E934" s="5"/>
      <c r="F934" s="5"/>
      <c r="G934" s="5"/>
      <c r="H934" s="5"/>
      <c r="I934" s="5"/>
      <c r="J934" s="5"/>
      <c r="K934" s="5"/>
    </row>
    <row r="935" spans="2:11" x14ac:dyDescent="0.2">
      <c r="B935" s="5"/>
      <c r="C935" s="5"/>
      <c r="D935" s="5"/>
      <c r="E935" s="5"/>
      <c r="F935" s="5"/>
      <c r="G935" s="5"/>
      <c r="H935" s="5"/>
      <c r="I935" s="5"/>
      <c r="J935" s="5"/>
      <c r="K935" s="5"/>
    </row>
    <row r="936" spans="2:11" x14ac:dyDescent="0.2">
      <c r="B936" s="5"/>
      <c r="C936" s="5"/>
      <c r="D936" s="5"/>
      <c r="E936" s="5"/>
      <c r="F936" s="5"/>
      <c r="G936" s="5"/>
      <c r="H936" s="5"/>
      <c r="I936" s="5"/>
      <c r="J936" s="5"/>
      <c r="K936" s="5"/>
    </row>
    <row r="937" spans="2:11" x14ac:dyDescent="0.2">
      <c r="B937" s="5"/>
      <c r="C937" s="5"/>
      <c r="D937" s="5"/>
      <c r="E937" s="5"/>
      <c r="F937" s="5"/>
      <c r="G937" s="5"/>
      <c r="H937" s="5"/>
      <c r="I937" s="5"/>
      <c r="J937" s="5"/>
      <c r="K937" s="5"/>
    </row>
    <row r="938" spans="2:11" x14ac:dyDescent="0.2">
      <c r="B938" s="5"/>
      <c r="C938" s="5"/>
      <c r="D938" s="5"/>
      <c r="E938" s="5"/>
      <c r="F938" s="5"/>
      <c r="G938" s="5"/>
      <c r="H938" s="5"/>
      <c r="I938" s="5"/>
      <c r="J938" s="5"/>
      <c r="K938" s="5"/>
    </row>
    <row r="939" spans="2:11" x14ac:dyDescent="0.2">
      <c r="B939" s="5"/>
      <c r="C939" s="5"/>
      <c r="D939" s="5"/>
      <c r="E939" s="5"/>
      <c r="F939" s="5"/>
      <c r="G939" s="5"/>
      <c r="H939" s="5"/>
      <c r="I939" s="5"/>
      <c r="J939" s="5"/>
      <c r="K939" s="5"/>
    </row>
    <row r="940" spans="2:11" x14ac:dyDescent="0.2">
      <c r="B940" s="5"/>
      <c r="C940" s="5"/>
      <c r="D940" s="5"/>
      <c r="E940" s="5"/>
      <c r="F940" s="5"/>
      <c r="G940" s="5"/>
      <c r="H940" s="5"/>
      <c r="I940" s="5"/>
      <c r="J940" s="5"/>
      <c r="K940" s="5"/>
    </row>
    <row r="941" spans="2:11" x14ac:dyDescent="0.2">
      <c r="B941" s="5"/>
      <c r="C941" s="5"/>
      <c r="D941" s="5"/>
      <c r="E941" s="5"/>
      <c r="F941" s="5"/>
      <c r="G941" s="5"/>
      <c r="H941" s="5"/>
      <c r="I941" s="5"/>
      <c r="J941" s="5"/>
      <c r="K941" s="5"/>
    </row>
    <row r="942" spans="2:11" x14ac:dyDescent="0.2">
      <c r="B942" s="5"/>
      <c r="C942" s="5"/>
      <c r="D942" s="5"/>
      <c r="E942" s="5"/>
      <c r="F942" s="5"/>
      <c r="G942" s="5"/>
      <c r="H942" s="5"/>
      <c r="I942" s="5"/>
      <c r="J942" s="5"/>
      <c r="K942" s="5"/>
    </row>
    <row r="943" spans="2:11" x14ac:dyDescent="0.2">
      <c r="B943" s="5"/>
      <c r="C943" s="5"/>
      <c r="D943" s="5"/>
      <c r="E943" s="5"/>
      <c r="F943" s="5"/>
      <c r="G943" s="5"/>
      <c r="H943" s="5"/>
      <c r="I943" s="5"/>
      <c r="J943" s="5"/>
      <c r="K943" s="5"/>
    </row>
    <row r="944" spans="2:11" x14ac:dyDescent="0.2">
      <c r="B944" s="5"/>
      <c r="C944" s="5"/>
      <c r="D944" s="5"/>
      <c r="E944" s="5"/>
      <c r="F944" s="5"/>
      <c r="G944" s="5"/>
      <c r="H944" s="5"/>
      <c r="I944" s="5"/>
      <c r="J944" s="5"/>
      <c r="K944" s="5"/>
    </row>
    <row r="945" spans="2:11" x14ac:dyDescent="0.2">
      <c r="B945" s="5"/>
      <c r="C945" s="5"/>
      <c r="D945" s="5"/>
      <c r="E945" s="5"/>
      <c r="F945" s="5"/>
      <c r="G945" s="5"/>
      <c r="H945" s="5"/>
      <c r="I945" s="5"/>
      <c r="J945" s="5"/>
      <c r="K945" s="5"/>
    </row>
    <row r="946" spans="2:11" x14ac:dyDescent="0.2">
      <c r="B946" s="5"/>
      <c r="C946" s="5"/>
      <c r="D946" s="5"/>
      <c r="E946" s="5"/>
      <c r="F946" s="5"/>
      <c r="G946" s="5"/>
      <c r="H946" s="5"/>
      <c r="I946" s="5"/>
      <c r="J946" s="5"/>
      <c r="K946" s="5"/>
    </row>
    <row r="947" spans="2:11" x14ac:dyDescent="0.2">
      <c r="B947" s="5"/>
      <c r="C947" s="5"/>
      <c r="D947" s="5"/>
      <c r="E947" s="5"/>
      <c r="F947" s="5"/>
      <c r="G947" s="5"/>
      <c r="H947" s="5"/>
      <c r="I947" s="5"/>
      <c r="J947" s="5"/>
      <c r="K947" s="5"/>
    </row>
    <row r="948" spans="2:11" x14ac:dyDescent="0.2">
      <c r="B948" s="3"/>
      <c r="C948" s="3"/>
      <c r="D948" s="3"/>
      <c r="E948" s="3"/>
      <c r="F948" s="3"/>
      <c r="G948" s="3"/>
      <c r="H948" s="3"/>
      <c r="I948" s="4"/>
      <c r="J948" s="4"/>
      <c r="K948" s="4"/>
    </row>
  </sheetData>
  <mergeCells count="35">
    <mergeCell ref="B8:C8"/>
    <mergeCell ref="D45:L45"/>
    <mergeCell ref="D30:L30"/>
    <mergeCell ref="D38:L38"/>
    <mergeCell ref="B80:L81"/>
    <mergeCell ref="D58:L58"/>
    <mergeCell ref="D26:L26"/>
    <mergeCell ref="B73:L74"/>
    <mergeCell ref="D66:L66"/>
    <mergeCell ref="D65:L65"/>
    <mergeCell ref="D59:L59"/>
    <mergeCell ref="D31:L31"/>
    <mergeCell ref="B60:L60"/>
    <mergeCell ref="D37:L37"/>
    <mergeCell ref="D44:L44"/>
    <mergeCell ref="D67:L67"/>
    <mergeCell ref="D51:L51"/>
    <mergeCell ref="D52:L52"/>
    <mergeCell ref="D64:L64"/>
    <mergeCell ref="B2:L2"/>
    <mergeCell ref="B3:L3"/>
    <mergeCell ref="B4:L4"/>
    <mergeCell ref="D25:M25"/>
    <mergeCell ref="B10:C10"/>
    <mergeCell ref="B9:L9"/>
    <mergeCell ref="B6:C7"/>
    <mergeCell ref="D6:D7"/>
    <mergeCell ref="B5:L5"/>
    <mergeCell ref="I6:L8"/>
    <mergeCell ref="E6:G6"/>
    <mergeCell ref="H6:H7"/>
    <mergeCell ref="D16:L16"/>
    <mergeCell ref="D17:L17"/>
    <mergeCell ref="D23:L23"/>
    <mergeCell ref="D24:L24"/>
  </mergeCells>
  <phoneticPr fontId="6" type="noConversion"/>
  <pageMargins left="0.25" right="0.25" top="0.75" bottom="0.75" header="0.3" footer="0.3"/>
  <pageSetup paperSize="9" scale="56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3FA6B-C2CC-400C-A065-AB3B63059AE3}">
  <sheetPr>
    <tabColor rgb="FF92D050"/>
  </sheetPr>
  <dimension ref="B1:Q1391"/>
  <sheetViews>
    <sheetView workbookViewId="0">
      <selection activeCell="B1" sqref="B1:Q1048576"/>
    </sheetView>
  </sheetViews>
  <sheetFormatPr defaultRowHeight="12.75" x14ac:dyDescent="0.2"/>
  <cols>
    <col min="2" max="2" width="9.42578125" style="1" customWidth="1"/>
    <col min="3" max="9" width="18.85546875" style="1" customWidth="1"/>
    <col min="10" max="12" width="18.85546875" style="2" customWidth="1"/>
    <col min="13" max="13" width="5.85546875" style="163" customWidth="1"/>
    <col min="14" max="14" width="5.85546875" customWidth="1"/>
  </cols>
  <sheetData>
    <row r="1" spans="2:16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6" ht="23.25" x14ac:dyDescent="0.2">
      <c r="B2" s="234" t="s">
        <v>18</v>
      </c>
      <c r="C2" s="235"/>
      <c r="D2" s="235"/>
      <c r="E2" s="235"/>
      <c r="F2" s="235"/>
      <c r="G2" s="235"/>
      <c r="H2" s="235"/>
      <c r="I2" s="235"/>
      <c r="J2" s="235"/>
      <c r="K2" s="235"/>
      <c r="L2" s="236"/>
      <c r="M2" s="279"/>
    </row>
    <row r="3" spans="2:16" ht="20.25" x14ac:dyDescent="0.2">
      <c r="B3" s="237" t="s">
        <v>15</v>
      </c>
      <c r="C3" s="238"/>
      <c r="D3" s="238"/>
      <c r="E3" s="238"/>
      <c r="F3" s="238"/>
      <c r="G3" s="238"/>
      <c r="H3" s="238"/>
      <c r="I3" s="238"/>
      <c r="J3" s="238"/>
      <c r="K3" s="238"/>
      <c r="L3" s="239"/>
      <c r="M3" s="280"/>
    </row>
    <row r="4" spans="2:16" ht="19.5" thickBot="1" x14ac:dyDescent="0.25">
      <c r="B4" s="240" t="s">
        <v>57</v>
      </c>
      <c r="C4" s="241"/>
      <c r="D4" s="241"/>
      <c r="E4" s="241"/>
      <c r="F4" s="241"/>
      <c r="G4" s="241"/>
      <c r="H4" s="241"/>
      <c r="I4" s="241"/>
      <c r="J4" s="241"/>
      <c r="K4" s="241"/>
      <c r="L4" s="242"/>
      <c r="M4" s="281"/>
    </row>
    <row r="5" spans="2:16" ht="24" thickBot="1" x14ac:dyDescent="0.25">
      <c r="B5" s="116" t="s">
        <v>150</v>
      </c>
      <c r="C5" s="117"/>
      <c r="D5" s="117"/>
      <c r="E5" s="117"/>
      <c r="F5" s="117"/>
      <c r="G5" s="117"/>
      <c r="H5" s="117"/>
      <c r="I5" s="117"/>
      <c r="J5" s="117"/>
      <c r="K5" s="117"/>
      <c r="L5" s="118"/>
      <c r="M5" s="279"/>
    </row>
    <row r="6" spans="2:16" ht="23.25" x14ac:dyDescent="0.2">
      <c r="B6" s="110" t="s">
        <v>127</v>
      </c>
      <c r="C6" s="111"/>
      <c r="D6" s="245"/>
      <c r="E6" s="246" t="s">
        <v>128</v>
      </c>
      <c r="F6" s="247" t="s">
        <v>129</v>
      </c>
      <c r="G6" s="248" t="s">
        <v>130</v>
      </c>
      <c r="H6" s="248"/>
      <c r="I6" s="248"/>
      <c r="J6" s="249" t="s">
        <v>131</v>
      </c>
      <c r="K6" s="250"/>
      <c r="L6" s="251"/>
      <c r="M6" s="282"/>
    </row>
    <row r="7" spans="2:16" ht="36" x14ac:dyDescent="0.2">
      <c r="B7" s="112" t="s">
        <v>13</v>
      </c>
      <c r="C7" s="113"/>
      <c r="D7" s="252"/>
      <c r="E7" s="253"/>
      <c r="F7" s="254"/>
      <c r="G7" s="255" t="s">
        <v>132</v>
      </c>
      <c r="H7" s="255" t="s">
        <v>133</v>
      </c>
      <c r="I7" s="255" t="s">
        <v>134</v>
      </c>
      <c r="J7" s="256"/>
      <c r="K7" s="257"/>
      <c r="L7" s="258"/>
      <c r="M7" s="282"/>
    </row>
    <row r="8" spans="2:16" ht="36.75" thickBot="1" x14ac:dyDescent="0.25">
      <c r="B8" s="147" t="s">
        <v>14</v>
      </c>
      <c r="C8" s="148"/>
      <c r="D8" s="283"/>
      <c r="E8" s="48" t="s">
        <v>151</v>
      </c>
      <c r="F8" s="48" t="s">
        <v>152</v>
      </c>
      <c r="G8" s="48" t="s">
        <v>153</v>
      </c>
      <c r="H8" s="48" t="s">
        <v>138</v>
      </c>
      <c r="I8" s="48" t="s">
        <v>154</v>
      </c>
      <c r="J8" s="256"/>
      <c r="K8" s="257"/>
      <c r="L8" s="258"/>
      <c r="M8" s="282"/>
    </row>
    <row r="9" spans="2:16" ht="47.25" customHeight="1" thickBot="1" x14ac:dyDescent="0.25">
      <c r="B9" s="261" t="s">
        <v>155</v>
      </c>
      <c r="C9" s="262"/>
      <c r="D9" s="262"/>
      <c r="E9" s="262"/>
      <c r="F9" s="262"/>
      <c r="G9" s="262"/>
      <c r="H9" s="262"/>
      <c r="I9" s="262"/>
      <c r="J9" s="262"/>
      <c r="K9" s="262"/>
      <c r="L9" s="263"/>
      <c r="M9" s="284"/>
    </row>
    <row r="10" spans="2:16" x14ac:dyDescent="0.2">
      <c r="B10" s="264" t="s">
        <v>17</v>
      </c>
      <c r="C10" s="265"/>
      <c r="D10" s="72" t="s">
        <v>0</v>
      </c>
      <c r="E10" s="72" t="s">
        <v>1</v>
      </c>
      <c r="F10" s="72" t="s">
        <v>2</v>
      </c>
      <c r="G10" s="72" t="s">
        <v>3</v>
      </c>
      <c r="H10" s="72" t="s">
        <v>20</v>
      </c>
      <c r="I10" s="72" t="s">
        <v>4</v>
      </c>
      <c r="J10" s="92" t="s">
        <v>5</v>
      </c>
      <c r="K10" s="92" t="s">
        <v>16</v>
      </c>
      <c r="L10" s="74" t="s">
        <v>141</v>
      </c>
      <c r="M10" s="285"/>
    </row>
    <row r="11" spans="2:16" x14ac:dyDescent="0.2">
      <c r="B11" s="33" t="s">
        <v>6</v>
      </c>
      <c r="C11" s="34">
        <v>44837</v>
      </c>
      <c r="D11" s="269"/>
      <c r="E11" s="269"/>
      <c r="F11" s="269"/>
      <c r="G11" s="48"/>
      <c r="H11" s="48"/>
      <c r="I11" s="48"/>
      <c r="J11" s="48"/>
      <c r="K11" s="48"/>
      <c r="L11" s="50"/>
      <c r="M11" s="286"/>
      <c r="O11" s="45" t="s">
        <v>142</v>
      </c>
      <c r="P11" s="45">
        <f>COUNTIF(D11:L64,"Fisiologia II")</f>
        <v>49</v>
      </c>
    </row>
    <row r="12" spans="2:16" x14ac:dyDescent="0.2">
      <c r="B12" s="33" t="s">
        <v>7</v>
      </c>
      <c r="C12" s="34">
        <v>44838</v>
      </c>
      <c r="D12" s="48"/>
      <c r="E12" s="48"/>
      <c r="F12" s="48"/>
      <c r="G12" s="48"/>
      <c r="H12" s="48"/>
      <c r="I12" s="48"/>
      <c r="J12" s="48"/>
      <c r="K12" s="48"/>
      <c r="L12" s="50"/>
      <c r="M12" s="286"/>
      <c r="O12" s="45" t="s">
        <v>145</v>
      </c>
      <c r="P12" s="45">
        <f>COUNTIF(D11:L65,"Patol. Gen. ed Immunol.")</f>
        <v>49</v>
      </c>
    </row>
    <row r="13" spans="2:16" x14ac:dyDescent="0.2">
      <c r="B13" s="33" t="s">
        <v>8</v>
      </c>
      <c r="C13" s="34">
        <v>44839</v>
      </c>
      <c r="D13" s="269"/>
      <c r="E13" s="269"/>
      <c r="F13" s="269"/>
      <c r="G13" s="269"/>
      <c r="H13" s="269"/>
      <c r="I13" s="269"/>
      <c r="J13" s="269"/>
      <c r="K13" s="269"/>
      <c r="L13" s="50"/>
      <c r="M13" s="286"/>
      <c r="O13" s="45" t="s">
        <v>146</v>
      </c>
      <c r="P13" s="45">
        <f>COUNTIF(D11:L66,"Biochimica Clin.")</f>
        <v>14</v>
      </c>
    </row>
    <row r="14" spans="2:16" x14ac:dyDescent="0.2">
      <c r="B14" s="33" t="s">
        <v>9</v>
      </c>
      <c r="C14" s="34">
        <v>44840</v>
      </c>
      <c r="D14" s="48"/>
      <c r="E14" s="48"/>
      <c r="F14" s="48"/>
      <c r="G14" s="48"/>
      <c r="H14" s="48"/>
      <c r="I14" s="48"/>
      <c r="J14" s="48"/>
      <c r="K14" s="48"/>
      <c r="L14" s="50"/>
      <c r="M14" s="286"/>
      <c r="O14" s="45" t="s">
        <v>147</v>
      </c>
      <c r="P14" s="45">
        <f>COUNTIF(D11:L67,"Patologia Clin.")</f>
        <v>14</v>
      </c>
    </row>
    <row r="15" spans="2:16" x14ac:dyDescent="0.2">
      <c r="B15" s="33" t="s">
        <v>10</v>
      </c>
      <c r="C15" s="34">
        <v>44841</v>
      </c>
      <c r="D15" s="269"/>
      <c r="E15" s="269"/>
      <c r="F15" s="269"/>
      <c r="G15" s="48"/>
      <c r="H15" s="48"/>
      <c r="I15" s="48"/>
      <c r="J15" s="48"/>
      <c r="K15" s="48"/>
      <c r="L15" s="270"/>
      <c r="M15" s="287"/>
      <c r="O15" s="45" t="s">
        <v>148</v>
      </c>
      <c r="P15" s="45">
        <f>COUNTIF(D12:L68,"Microbiologia Clin.")</f>
        <v>14</v>
      </c>
    </row>
    <row r="16" spans="2:16" x14ac:dyDescent="0.2">
      <c r="B16" s="37" t="s">
        <v>11</v>
      </c>
      <c r="C16" s="38">
        <v>44842</v>
      </c>
      <c r="D16" s="271"/>
      <c r="E16" s="272"/>
      <c r="F16" s="272"/>
      <c r="G16" s="272"/>
      <c r="H16" s="272"/>
      <c r="I16" s="272"/>
      <c r="J16" s="272"/>
      <c r="K16" s="272"/>
      <c r="L16" s="273"/>
      <c r="M16"/>
    </row>
    <row r="17" spans="2:13" x14ac:dyDescent="0.2">
      <c r="B17" s="37" t="s">
        <v>12</v>
      </c>
      <c r="C17" s="38">
        <v>44843</v>
      </c>
      <c r="D17" s="271"/>
      <c r="E17" s="272"/>
      <c r="F17" s="272"/>
      <c r="G17" s="272"/>
      <c r="H17" s="272"/>
      <c r="I17" s="272"/>
      <c r="J17" s="272"/>
      <c r="K17" s="272"/>
      <c r="L17" s="273"/>
      <c r="M17"/>
    </row>
    <row r="18" spans="2:13" ht="24" x14ac:dyDescent="0.2">
      <c r="B18" s="33" t="s">
        <v>6</v>
      </c>
      <c r="C18" s="34">
        <v>44844</v>
      </c>
      <c r="D18" s="266" t="s">
        <v>142</v>
      </c>
      <c r="E18" s="266" t="s">
        <v>142</v>
      </c>
      <c r="F18" s="266" t="s">
        <v>142</v>
      </c>
      <c r="G18" s="267" t="s">
        <v>143</v>
      </c>
      <c r="H18" s="267" t="s">
        <v>143</v>
      </c>
      <c r="I18" s="48"/>
      <c r="J18" s="276" t="s">
        <v>149</v>
      </c>
      <c r="K18" s="276" t="s">
        <v>149</v>
      </c>
      <c r="L18" s="50"/>
      <c r="M18" s="286"/>
    </row>
    <row r="19" spans="2:13" ht="24" x14ac:dyDescent="0.2">
      <c r="B19" s="33" t="s">
        <v>7</v>
      </c>
      <c r="C19" s="34">
        <v>44845</v>
      </c>
      <c r="D19" s="266" t="s">
        <v>142</v>
      </c>
      <c r="E19" s="266" t="s">
        <v>142</v>
      </c>
      <c r="F19" s="266" t="s">
        <v>142</v>
      </c>
      <c r="G19" s="267" t="s">
        <v>143</v>
      </c>
      <c r="H19" s="267" t="s">
        <v>143</v>
      </c>
      <c r="I19" s="48"/>
      <c r="J19" s="276" t="s">
        <v>149</v>
      </c>
      <c r="K19" s="276" t="s">
        <v>149</v>
      </c>
      <c r="L19" s="50"/>
      <c r="M19" s="286"/>
    </row>
    <row r="20" spans="2:13" ht="24" x14ac:dyDescent="0.2">
      <c r="B20" s="33" t="s">
        <v>8</v>
      </c>
      <c r="C20" s="34">
        <v>44846</v>
      </c>
      <c r="D20" s="266" t="s">
        <v>142</v>
      </c>
      <c r="E20" s="266" t="s">
        <v>142</v>
      </c>
      <c r="F20" s="266" t="s">
        <v>142</v>
      </c>
      <c r="G20" s="267" t="s">
        <v>143</v>
      </c>
      <c r="H20" s="267" t="s">
        <v>143</v>
      </c>
      <c r="I20" s="269"/>
      <c r="J20" s="276" t="s">
        <v>149</v>
      </c>
      <c r="K20" s="276" t="s">
        <v>149</v>
      </c>
      <c r="L20" s="50"/>
      <c r="M20" s="286"/>
    </row>
    <row r="21" spans="2:13" ht="24" x14ac:dyDescent="0.2">
      <c r="B21" s="33" t="s">
        <v>9</v>
      </c>
      <c r="C21" s="34">
        <v>44847</v>
      </c>
      <c r="D21" s="266" t="s">
        <v>142</v>
      </c>
      <c r="E21" s="266" t="s">
        <v>142</v>
      </c>
      <c r="F21" s="266" t="s">
        <v>142</v>
      </c>
      <c r="G21" s="267" t="s">
        <v>143</v>
      </c>
      <c r="H21" s="267" t="s">
        <v>143</v>
      </c>
      <c r="I21" s="48"/>
      <c r="J21" s="276" t="s">
        <v>149</v>
      </c>
      <c r="K21" s="276" t="s">
        <v>149</v>
      </c>
      <c r="L21" s="50"/>
      <c r="M21" s="286"/>
    </row>
    <row r="22" spans="2:13" ht="24" x14ac:dyDescent="0.2">
      <c r="B22" s="33" t="s">
        <v>10</v>
      </c>
      <c r="C22" s="34">
        <v>44848</v>
      </c>
      <c r="D22" s="266" t="s">
        <v>142</v>
      </c>
      <c r="E22" s="266" t="s">
        <v>142</v>
      </c>
      <c r="F22" s="266" t="s">
        <v>142</v>
      </c>
      <c r="G22" s="267" t="s">
        <v>143</v>
      </c>
      <c r="H22" s="267" t="s">
        <v>143</v>
      </c>
      <c r="I22" s="48"/>
      <c r="J22" s="276" t="s">
        <v>149</v>
      </c>
      <c r="K22" s="276" t="s">
        <v>149</v>
      </c>
      <c r="L22" s="270"/>
      <c r="M22" s="287"/>
    </row>
    <row r="23" spans="2:13" x14ac:dyDescent="0.2">
      <c r="B23" s="37" t="s">
        <v>11</v>
      </c>
      <c r="C23" s="38">
        <v>44849</v>
      </c>
      <c r="D23" s="271"/>
      <c r="E23" s="272"/>
      <c r="F23" s="272"/>
      <c r="G23" s="272"/>
      <c r="H23" s="272"/>
      <c r="I23" s="272"/>
      <c r="J23" s="272"/>
      <c r="K23" s="272"/>
      <c r="L23" s="273"/>
      <c r="M23"/>
    </row>
    <row r="24" spans="2:13" x14ac:dyDescent="0.2">
      <c r="B24" s="37" t="s">
        <v>12</v>
      </c>
      <c r="C24" s="38">
        <v>44850</v>
      </c>
      <c r="D24" s="271"/>
      <c r="E24" s="272"/>
      <c r="F24" s="272"/>
      <c r="G24" s="272"/>
      <c r="H24" s="272"/>
      <c r="I24" s="272"/>
      <c r="J24" s="272"/>
      <c r="K24" s="272"/>
      <c r="L24" s="273"/>
      <c r="M24"/>
    </row>
    <row r="25" spans="2:13" x14ac:dyDescent="0.2">
      <c r="B25" s="33" t="s">
        <v>6</v>
      </c>
      <c r="C25" s="34">
        <v>44851</v>
      </c>
      <c r="D25" s="269"/>
      <c r="E25" s="269"/>
      <c r="F25" s="269"/>
      <c r="G25" s="48"/>
      <c r="H25" s="48"/>
      <c r="I25" s="48"/>
      <c r="J25" s="48"/>
      <c r="K25" s="48"/>
      <c r="L25" s="50"/>
      <c r="M25" s="286"/>
    </row>
    <row r="26" spans="2:13" x14ac:dyDescent="0.2">
      <c r="B26" s="33" t="s">
        <v>7</v>
      </c>
      <c r="C26" s="34">
        <v>44852</v>
      </c>
      <c r="D26" s="48"/>
      <c r="E26" s="48"/>
      <c r="F26" s="48"/>
      <c r="G26" s="48"/>
      <c r="H26" s="48"/>
      <c r="I26" s="48"/>
      <c r="J26" s="48"/>
      <c r="K26" s="48"/>
      <c r="L26" s="50"/>
      <c r="M26" s="286"/>
    </row>
    <row r="27" spans="2:13" x14ac:dyDescent="0.2">
      <c r="B27" s="33" t="s">
        <v>8</v>
      </c>
      <c r="C27" s="34">
        <v>44853</v>
      </c>
      <c r="D27" s="269"/>
      <c r="E27" s="269"/>
      <c r="F27" s="269"/>
      <c r="G27" s="269"/>
      <c r="H27" s="269"/>
      <c r="I27" s="269"/>
      <c r="J27" s="269"/>
      <c r="K27" s="269"/>
      <c r="L27" s="50"/>
      <c r="M27" s="286"/>
    </row>
    <row r="28" spans="2:13" x14ac:dyDescent="0.2">
      <c r="B28" s="33" t="s">
        <v>9</v>
      </c>
      <c r="C28" s="34">
        <v>44854</v>
      </c>
      <c r="D28" s="48"/>
      <c r="E28" s="48"/>
      <c r="F28" s="48"/>
      <c r="G28" s="48"/>
      <c r="H28" s="48"/>
      <c r="I28" s="48"/>
      <c r="J28" s="48"/>
      <c r="K28" s="48"/>
      <c r="L28" s="50"/>
      <c r="M28" s="286"/>
    </row>
    <row r="29" spans="2:13" x14ac:dyDescent="0.2">
      <c r="B29" s="33" t="s">
        <v>10</v>
      </c>
      <c r="C29" s="34">
        <v>44855</v>
      </c>
      <c r="D29" s="269"/>
      <c r="E29" s="269"/>
      <c r="F29" s="269"/>
      <c r="G29" s="48"/>
      <c r="H29" s="48"/>
      <c r="I29" s="48"/>
      <c r="J29" s="48"/>
      <c r="K29" s="48"/>
      <c r="L29" s="270"/>
      <c r="M29" s="287"/>
    </row>
    <row r="30" spans="2:13" x14ac:dyDescent="0.2">
      <c r="B30" s="37" t="s">
        <v>11</v>
      </c>
      <c r="C30" s="38">
        <v>44856</v>
      </c>
      <c r="D30" s="271"/>
      <c r="E30" s="272"/>
      <c r="F30" s="272"/>
      <c r="G30" s="272"/>
      <c r="H30" s="272"/>
      <c r="I30" s="272"/>
      <c r="J30" s="272"/>
      <c r="K30" s="272"/>
      <c r="L30" s="273"/>
      <c r="M30"/>
    </row>
    <row r="31" spans="2:13" x14ac:dyDescent="0.2">
      <c r="B31" s="37" t="s">
        <v>12</v>
      </c>
      <c r="C31" s="38">
        <v>44857</v>
      </c>
      <c r="D31" s="271"/>
      <c r="E31" s="272"/>
      <c r="F31" s="272"/>
      <c r="G31" s="272"/>
      <c r="H31" s="272"/>
      <c r="I31" s="272"/>
      <c r="J31" s="272"/>
      <c r="K31" s="272"/>
      <c r="L31" s="273"/>
      <c r="M31"/>
    </row>
    <row r="32" spans="2:13" ht="24" x14ac:dyDescent="0.2">
      <c r="B32" s="39" t="s">
        <v>6</v>
      </c>
      <c r="C32" s="34">
        <v>44858</v>
      </c>
      <c r="D32" s="266" t="s">
        <v>142</v>
      </c>
      <c r="E32" s="266" t="s">
        <v>142</v>
      </c>
      <c r="F32" s="266" t="s">
        <v>142</v>
      </c>
      <c r="G32" s="267" t="s">
        <v>143</v>
      </c>
      <c r="H32" s="267" t="s">
        <v>143</v>
      </c>
      <c r="I32" s="48"/>
      <c r="J32" s="276" t="s">
        <v>149</v>
      </c>
      <c r="K32" s="276" t="s">
        <v>149</v>
      </c>
      <c r="L32" s="50"/>
      <c r="M32" s="286"/>
    </row>
    <row r="33" spans="2:13" ht="24" x14ac:dyDescent="0.2">
      <c r="B33" s="33" t="s">
        <v>7</v>
      </c>
      <c r="C33" s="34">
        <v>44859</v>
      </c>
      <c r="D33" s="266" t="s">
        <v>142</v>
      </c>
      <c r="E33" s="266" t="s">
        <v>142</v>
      </c>
      <c r="F33" s="266" t="s">
        <v>142</v>
      </c>
      <c r="G33" s="267" t="s">
        <v>143</v>
      </c>
      <c r="H33" s="267" t="s">
        <v>143</v>
      </c>
      <c r="I33" s="48"/>
      <c r="J33" s="276" t="s">
        <v>149</v>
      </c>
      <c r="K33" s="276" t="s">
        <v>149</v>
      </c>
      <c r="L33" s="50"/>
      <c r="M33" s="286"/>
    </row>
    <row r="34" spans="2:13" ht="24" x14ac:dyDescent="0.2">
      <c r="B34" s="33" t="s">
        <v>8</v>
      </c>
      <c r="C34" s="34">
        <v>44860</v>
      </c>
      <c r="D34" s="266" t="s">
        <v>142</v>
      </c>
      <c r="E34" s="266" t="s">
        <v>142</v>
      </c>
      <c r="F34" s="266" t="s">
        <v>142</v>
      </c>
      <c r="G34" s="267" t="s">
        <v>143</v>
      </c>
      <c r="H34" s="267" t="s">
        <v>143</v>
      </c>
      <c r="I34" s="269"/>
      <c r="J34" s="91" t="s">
        <v>147</v>
      </c>
      <c r="K34" s="91" t="s">
        <v>147</v>
      </c>
      <c r="L34" s="50"/>
      <c r="M34" s="286"/>
    </row>
    <row r="35" spans="2:13" ht="24" x14ac:dyDescent="0.2">
      <c r="B35" s="33" t="s">
        <v>9</v>
      </c>
      <c r="C35" s="34">
        <v>44861</v>
      </c>
      <c r="D35" s="266" t="s">
        <v>142</v>
      </c>
      <c r="E35" s="266" t="s">
        <v>142</v>
      </c>
      <c r="F35" s="266" t="s">
        <v>142</v>
      </c>
      <c r="G35" s="267" t="s">
        <v>143</v>
      </c>
      <c r="H35" s="267" t="s">
        <v>143</v>
      </c>
      <c r="I35" s="48"/>
      <c r="J35" s="91" t="s">
        <v>147</v>
      </c>
      <c r="K35" s="91" t="s">
        <v>147</v>
      </c>
      <c r="L35" s="50"/>
      <c r="M35" s="286"/>
    </row>
    <row r="36" spans="2:13" ht="24" x14ac:dyDescent="0.2">
      <c r="B36" s="33" t="s">
        <v>10</v>
      </c>
      <c r="C36" s="34">
        <v>44862</v>
      </c>
      <c r="D36" s="266" t="s">
        <v>142</v>
      </c>
      <c r="E36" s="266" t="s">
        <v>142</v>
      </c>
      <c r="F36" s="267" t="s">
        <v>143</v>
      </c>
      <c r="G36" s="267" t="s">
        <v>143</v>
      </c>
      <c r="H36" s="267" t="s">
        <v>143</v>
      </c>
      <c r="I36" s="48"/>
      <c r="J36" s="91" t="s">
        <v>147</v>
      </c>
      <c r="K36" s="91" t="s">
        <v>147</v>
      </c>
      <c r="L36" s="270"/>
      <c r="M36" s="287"/>
    </row>
    <row r="37" spans="2:13" x14ac:dyDescent="0.2">
      <c r="B37" s="37" t="s">
        <v>11</v>
      </c>
      <c r="C37" s="38">
        <v>44863</v>
      </c>
      <c r="D37" s="271"/>
      <c r="E37" s="272"/>
      <c r="F37" s="272"/>
      <c r="G37" s="272"/>
      <c r="H37" s="272"/>
      <c r="I37" s="272"/>
      <c r="J37" s="272"/>
      <c r="K37" s="272"/>
      <c r="L37" s="273"/>
      <c r="M37"/>
    </row>
    <row r="38" spans="2:13" x14ac:dyDescent="0.2">
      <c r="B38" s="37" t="s">
        <v>12</v>
      </c>
      <c r="C38" s="38">
        <v>44864</v>
      </c>
      <c r="D38" s="271"/>
      <c r="E38" s="272"/>
      <c r="F38" s="272"/>
      <c r="G38" s="272"/>
      <c r="H38" s="272"/>
      <c r="I38" s="272"/>
      <c r="J38" s="272"/>
      <c r="K38" s="272"/>
      <c r="L38" s="273"/>
      <c r="M38"/>
    </row>
    <row r="39" spans="2:13" x14ac:dyDescent="0.2">
      <c r="B39" s="46" t="s">
        <v>6</v>
      </c>
      <c r="C39" s="47">
        <v>44865</v>
      </c>
      <c r="D39" s="288" t="s">
        <v>72</v>
      </c>
      <c r="E39" s="289"/>
      <c r="F39" s="289"/>
      <c r="G39" s="289"/>
      <c r="H39" s="289"/>
      <c r="I39" s="289"/>
      <c r="J39" s="289"/>
      <c r="K39" s="289"/>
      <c r="L39" s="290"/>
      <c r="M39" s="286"/>
    </row>
    <row r="40" spans="2:13" x14ac:dyDescent="0.2">
      <c r="B40" s="37" t="s">
        <v>7</v>
      </c>
      <c r="C40" s="38">
        <v>44866</v>
      </c>
      <c r="D40" s="271"/>
      <c r="E40" s="272"/>
      <c r="F40" s="272"/>
      <c r="G40" s="272"/>
      <c r="H40" s="272"/>
      <c r="I40" s="272"/>
      <c r="J40" s="272"/>
      <c r="K40" s="272"/>
      <c r="L40" s="273"/>
      <c r="M40" s="286"/>
    </row>
    <row r="41" spans="2:13" x14ac:dyDescent="0.2">
      <c r="B41" s="33" t="s">
        <v>8</v>
      </c>
      <c r="C41" s="34">
        <v>44867</v>
      </c>
      <c r="D41" s="269"/>
      <c r="E41" s="269"/>
      <c r="F41" s="269"/>
      <c r="G41" s="269"/>
      <c r="H41" s="269"/>
      <c r="I41" s="48"/>
      <c r="J41" s="269"/>
      <c r="K41" s="269"/>
      <c r="L41" s="50"/>
      <c r="M41" s="286"/>
    </row>
    <row r="42" spans="2:13" x14ac:dyDescent="0.2">
      <c r="B42" s="33" t="s">
        <v>9</v>
      </c>
      <c r="C42" s="34">
        <v>44868</v>
      </c>
      <c r="D42" s="48"/>
      <c r="E42" s="48"/>
      <c r="F42" s="48"/>
      <c r="G42" s="48"/>
      <c r="H42" s="48"/>
      <c r="I42" s="48"/>
      <c r="J42" s="48"/>
      <c r="K42" s="48"/>
      <c r="L42" s="50"/>
      <c r="M42" s="286"/>
    </row>
    <row r="43" spans="2:13" x14ac:dyDescent="0.2">
      <c r="B43" s="33" t="s">
        <v>10</v>
      </c>
      <c r="C43" s="34">
        <v>44869</v>
      </c>
      <c r="D43" s="269"/>
      <c r="E43" s="269"/>
      <c r="F43" s="269"/>
      <c r="G43" s="48"/>
      <c r="H43" s="48"/>
      <c r="I43" s="269"/>
      <c r="J43" s="48"/>
      <c r="K43" s="48"/>
      <c r="L43" s="270"/>
      <c r="M43" s="287"/>
    </row>
    <row r="44" spans="2:13" x14ac:dyDescent="0.2">
      <c r="B44" s="37" t="s">
        <v>11</v>
      </c>
      <c r="C44" s="38">
        <v>44870</v>
      </c>
      <c r="D44" s="271"/>
      <c r="E44" s="272"/>
      <c r="F44" s="272"/>
      <c r="G44" s="272"/>
      <c r="H44" s="272"/>
      <c r="I44" s="272"/>
      <c r="J44" s="272"/>
      <c r="K44" s="272"/>
      <c r="L44" s="273"/>
      <c r="M44"/>
    </row>
    <row r="45" spans="2:13" x14ac:dyDescent="0.2">
      <c r="B45" s="37" t="s">
        <v>12</v>
      </c>
      <c r="C45" s="38">
        <v>44871</v>
      </c>
      <c r="D45" s="271"/>
      <c r="E45" s="272"/>
      <c r="F45" s="272"/>
      <c r="G45" s="272"/>
      <c r="H45" s="272"/>
      <c r="I45" s="272"/>
      <c r="J45" s="272"/>
      <c r="K45" s="272"/>
      <c r="L45" s="273"/>
      <c r="M45"/>
    </row>
    <row r="46" spans="2:13" ht="24" x14ac:dyDescent="0.2">
      <c r="B46" s="33" t="s">
        <v>6</v>
      </c>
      <c r="C46" s="34">
        <v>44872</v>
      </c>
      <c r="D46" s="266" t="s">
        <v>142</v>
      </c>
      <c r="E46" s="266" t="s">
        <v>142</v>
      </c>
      <c r="F46" s="267" t="s">
        <v>143</v>
      </c>
      <c r="G46" s="267" t="s">
        <v>143</v>
      </c>
      <c r="H46" s="267" t="s">
        <v>143</v>
      </c>
      <c r="I46" s="48"/>
      <c r="J46" s="91" t="s">
        <v>147</v>
      </c>
      <c r="K46" s="91" t="s">
        <v>147</v>
      </c>
      <c r="L46" s="50"/>
      <c r="M46" s="286"/>
    </row>
    <row r="47" spans="2:13" ht="24" x14ac:dyDescent="0.2">
      <c r="B47" s="33" t="s">
        <v>7</v>
      </c>
      <c r="C47" s="34">
        <v>44873</v>
      </c>
      <c r="D47" s="266" t="s">
        <v>142</v>
      </c>
      <c r="E47" s="266" t="s">
        <v>142</v>
      </c>
      <c r="F47" s="267" t="s">
        <v>143</v>
      </c>
      <c r="G47" s="267" t="s">
        <v>143</v>
      </c>
      <c r="H47" s="267" t="s">
        <v>143</v>
      </c>
      <c r="I47" s="48"/>
      <c r="J47" s="91" t="s">
        <v>147</v>
      </c>
      <c r="K47" s="91" t="s">
        <v>147</v>
      </c>
      <c r="L47" s="50"/>
      <c r="M47" s="286"/>
    </row>
    <row r="48" spans="2:13" ht="24" x14ac:dyDescent="0.2">
      <c r="B48" s="33" t="s">
        <v>8</v>
      </c>
      <c r="C48" s="34">
        <v>44874</v>
      </c>
      <c r="D48" s="266" t="s">
        <v>142</v>
      </c>
      <c r="E48" s="266" t="s">
        <v>142</v>
      </c>
      <c r="F48" s="267" t="s">
        <v>143</v>
      </c>
      <c r="G48" s="267" t="s">
        <v>143</v>
      </c>
      <c r="H48" s="267" t="s">
        <v>143</v>
      </c>
      <c r="I48" s="269"/>
      <c r="J48" s="91" t="s">
        <v>147</v>
      </c>
      <c r="K48" s="91" t="s">
        <v>147</v>
      </c>
      <c r="L48" s="50"/>
      <c r="M48" s="286"/>
    </row>
    <row r="49" spans="2:13" ht="24" x14ac:dyDescent="0.2">
      <c r="B49" s="33" t="s">
        <v>9</v>
      </c>
      <c r="C49" s="34">
        <v>44875</v>
      </c>
      <c r="D49" s="266" t="s">
        <v>142</v>
      </c>
      <c r="E49" s="266" t="s">
        <v>142</v>
      </c>
      <c r="F49" s="267" t="s">
        <v>143</v>
      </c>
      <c r="G49" s="267" t="s">
        <v>143</v>
      </c>
      <c r="H49" s="267" t="s">
        <v>143</v>
      </c>
      <c r="I49" s="48"/>
      <c r="J49" s="91" t="s">
        <v>147</v>
      </c>
      <c r="K49" s="91" t="s">
        <v>147</v>
      </c>
      <c r="L49" s="50"/>
      <c r="M49" s="286"/>
    </row>
    <row r="50" spans="2:13" ht="24" x14ac:dyDescent="0.2">
      <c r="B50" s="33" t="s">
        <v>10</v>
      </c>
      <c r="C50" s="34">
        <v>44876</v>
      </c>
      <c r="D50" s="266" t="s">
        <v>142</v>
      </c>
      <c r="E50" s="266" t="s">
        <v>142</v>
      </c>
      <c r="F50" s="267" t="s">
        <v>143</v>
      </c>
      <c r="G50" s="267" t="s">
        <v>143</v>
      </c>
      <c r="H50" s="267" t="s">
        <v>143</v>
      </c>
      <c r="I50" s="48"/>
      <c r="J50" s="268" t="s">
        <v>144</v>
      </c>
      <c r="K50" s="268" t="s">
        <v>144</v>
      </c>
      <c r="L50" s="270"/>
      <c r="M50" s="287"/>
    </row>
    <row r="51" spans="2:13" x14ac:dyDescent="0.2">
      <c r="B51" s="37" t="s">
        <v>11</v>
      </c>
      <c r="C51" s="38">
        <v>44877</v>
      </c>
      <c r="D51" s="271"/>
      <c r="E51" s="272"/>
      <c r="F51" s="272"/>
      <c r="G51" s="272"/>
      <c r="H51" s="272"/>
      <c r="I51" s="272"/>
      <c r="J51" s="272"/>
      <c r="K51" s="272"/>
      <c r="L51" s="273"/>
      <c r="M51"/>
    </row>
    <row r="52" spans="2:13" x14ac:dyDescent="0.2">
      <c r="B52" s="37" t="s">
        <v>12</v>
      </c>
      <c r="C52" s="38">
        <v>44878</v>
      </c>
      <c r="D52" s="271"/>
      <c r="E52" s="272"/>
      <c r="F52" s="272"/>
      <c r="G52" s="272"/>
      <c r="H52" s="272"/>
      <c r="I52" s="272"/>
      <c r="J52" s="272"/>
      <c r="K52" s="272"/>
      <c r="L52" s="273"/>
      <c r="M52"/>
    </row>
    <row r="53" spans="2:13" x14ac:dyDescent="0.2">
      <c r="B53" s="33" t="s">
        <v>6</v>
      </c>
      <c r="C53" s="34">
        <v>44879</v>
      </c>
      <c r="D53" s="48"/>
      <c r="E53" s="48"/>
      <c r="F53" s="48"/>
      <c r="G53" s="48"/>
      <c r="H53" s="48"/>
      <c r="I53" s="48"/>
      <c r="J53" s="48"/>
      <c r="K53" s="48"/>
      <c r="L53" s="50"/>
      <c r="M53" s="286"/>
    </row>
    <row r="54" spans="2:13" x14ac:dyDescent="0.2">
      <c r="B54" s="33" t="s">
        <v>7</v>
      </c>
      <c r="C54" s="34">
        <v>44880</v>
      </c>
      <c r="D54" s="48"/>
      <c r="E54" s="48"/>
      <c r="F54" s="48"/>
      <c r="G54" s="48"/>
      <c r="H54" s="48"/>
      <c r="I54" s="48"/>
      <c r="J54" s="48"/>
      <c r="K54" s="48"/>
      <c r="L54" s="50"/>
      <c r="M54" s="286"/>
    </row>
    <row r="55" spans="2:13" x14ac:dyDescent="0.2">
      <c r="B55" s="33" t="s">
        <v>8</v>
      </c>
      <c r="C55" s="34">
        <v>44881</v>
      </c>
      <c r="D55" s="48"/>
      <c r="E55" s="48"/>
      <c r="F55" s="48"/>
      <c r="G55" s="48"/>
      <c r="H55" s="48"/>
      <c r="I55" s="269"/>
      <c r="J55" s="269"/>
      <c r="K55" s="269"/>
      <c r="L55" s="270"/>
      <c r="M55" s="286"/>
    </row>
    <row r="56" spans="2:13" x14ac:dyDescent="0.2">
      <c r="B56" s="33" t="s">
        <v>9</v>
      </c>
      <c r="C56" s="34">
        <v>44882</v>
      </c>
      <c r="D56" s="48"/>
      <c r="E56" s="48"/>
      <c r="F56" s="48"/>
      <c r="G56" s="48"/>
      <c r="H56" s="48"/>
      <c r="I56" s="48"/>
      <c r="J56" s="48"/>
      <c r="K56" s="48"/>
      <c r="L56" s="50"/>
      <c r="M56" s="286"/>
    </row>
    <row r="57" spans="2:13" x14ac:dyDescent="0.2">
      <c r="B57" s="33" t="s">
        <v>10</v>
      </c>
      <c r="C57" s="34">
        <v>44883</v>
      </c>
      <c r="D57" s="48"/>
      <c r="E57" s="48"/>
      <c r="F57" s="48"/>
      <c r="G57" s="48"/>
      <c r="H57" s="48"/>
      <c r="I57" s="48"/>
      <c r="J57" s="48"/>
      <c r="K57" s="48"/>
      <c r="L57" s="50"/>
      <c r="M57" s="287"/>
    </row>
    <row r="58" spans="2:13" x14ac:dyDescent="0.2">
      <c r="B58" s="37" t="s">
        <v>11</v>
      </c>
      <c r="C58" s="38">
        <v>44884</v>
      </c>
      <c r="D58" s="271"/>
      <c r="E58" s="272"/>
      <c r="F58" s="272"/>
      <c r="G58" s="272"/>
      <c r="H58" s="272"/>
      <c r="I58" s="272"/>
      <c r="J58" s="272"/>
      <c r="K58" s="272"/>
      <c r="L58" s="273"/>
      <c r="M58"/>
    </row>
    <row r="59" spans="2:13" x14ac:dyDescent="0.2">
      <c r="B59" s="37" t="s">
        <v>12</v>
      </c>
      <c r="C59" s="38">
        <v>44885</v>
      </c>
      <c r="D59" s="271"/>
      <c r="E59" s="272"/>
      <c r="F59" s="272"/>
      <c r="G59" s="272"/>
      <c r="H59" s="272"/>
      <c r="I59" s="272"/>
      <c r="J59" s="272"/>
      <c r="K59" s="272"/>
      <c r="L59" s="273"/>
      <c r="M59"/>
    </row>
    <row r="60" spans="2:13" ht="24" x14ac:dyDescent="0.2">
      <c r="B60" s="33" t="s">
        <v>6</v>
      </c>
      <c r="C60" s="34">
        <v>44886</v>
      </c>
      <c r="D60" s="266" t="s">
        <v>142</v>
      </c>
      <c r="E60" s="266" t="s">
        <v>142</v>
      </c>
      <c r="F60" s="267" t="s">
        <v>143</v>
      </c>
      <c r="G60" s="267" t="s">
        <v>143</v>
      </c>
      <c r="H60" s="267" t="s">
        <v>143</v>
      </c>
      <c r="I60" s="48"/>
      <c r="J60" s="268" t="s">
        <v>144</v>
      </c>
      <c r="K60" s="268" t="s">
        <v>144</v>
      </c>
      <c r="L60" s="291" t="s">
        <v>144</v>
      </c>
      <c r="M60" s="287"/>
    </row>
    <row r="61" spans="2:13" ht="24" x14ac:dyDescent="0.2">
      <c r="B61" s="33" t="s">
        <v>7</v>
      </c>
      <c r="C61" s="34">
        <v>44887</v>
      </c>
      <c r="D61" s="266" t="s">
        <v>142</v>
      </c>
      <c r="E61" s="266" t="s">
        <v>142</v>
      </c>
      <c r="F61" s="267" t="s">
        <v>143</v>
      </c>
      <c r="G61" s="267" t="s">
        <v>143</v>
      </c>
      <c r="H61" s="267" t="s">
        <v>143</v>
      </c>
      <c r="I61" s="48"/>
      <c r="J61" s="268" t="s">
        <v>144</v>
      </c>
      <c r="K61" s="268" t="s">
        <v>144</v>
      </c>
      <c r="L61" s="291" t="s">
        <v>144</v>
      </c>
      <c r="M61" s="287"/>
    </row>
    <row r="62" spans="2:13" ht="24" x14ac:dyDescent="0.2">
      <c r="B62" s="33" t="s">
        <v>8</v>
      </c>
      <c r="C62" s="34">
        <v>44888</v>
      </c>
      <c r="D62" s="266" t="s">
        <v>142</v>
      </c>
      <c r="E62" s="266" t="s">
        <v>142</v>
      </c>
      <c r="F62" s="266" t="s">
        <v>142</v>
      </c>
      <c r="G62" s="267" t="s">
        <v>143</v>
      </c>
      <c r="H62" s="267" t="s">
        <v>143</v>
      </c>
      <c r="I62" s="269"/>
      <c r="J62" s="268" t="s">
        <v>144</v>
      </c>
      <c r="K62" s="268" t="s">
        <v>144</v>
      </c>
      <c r="L62" s="50"/>
      <c r="M62" s="287"/>
    </row>
    <row r="63" spans="2:13" ht="24" x14ac:dyDescent="0.2">
      <c r="B63" s="33" t="s">
        <v>9</v>
      </c>
      <c r="C63" s="34">
        <v>44889</v>
      </c>
      <c r="D63" s="266" t="s">
        <v>142</v>
      </c>
      <c r="E63" s="266" t="s">
        <v>142</v>
      </c>
      <c r="F63" s="266" t="s">
        <v>142</v>
      </c>
      <c r="G63" s="267" t="s">
        <v>143</v>
      </c>
      <c r="H63" s="267" t="s">
        <v>143</v>
      </c>
      <c r="I63" s="48"/>
      <c r="J63" s="268" t="s">
        <v>144</v>
      </c>
      <c r="K63" s="268" t="s">
        <v>144</v>
      </c>
      <c r="L63" s="50"/>
      <c r="M63" s="287"/>
    </row>
    <row r="64" spans="2:13" ht="24.75" thickBot="1" x14ac:dyDescent="0.25">
      <c r="B64" s="33" t="s">
        <v>10</v>
      </c>
      <c r="C64" s="34">
        <v>44890</v>
      </c>
      <c r="D64" s="267" t="s">
        <v>143</v>
      </c>
      <c r="E64" s="267" t="s">
        <v>143</v>
      </c>
      <c r="F64" s="267" t="s">
        <v>143</v>
      </c>
      <c r="G64" s="268" t="s">
        <v>144</v>
      </c>
      <c r="H64" s="268" t="s">
        <v>144</v>
      </c>
      <c r="I64" s="48"/>
      <c r="J64" s="48"/>
      <c r="K64" s="48"/>
      <c r="L64" s="50"/>
      <c r="M64" s="287"/>
    </row>
    <row r="65" spans="2:12" x14ac:dyDescent="0.2">
      <c r="B65" s="133" t="s">
        <v>60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5"/>
    </row>
    <row r="66" spans="2:12" ht="13.5" thickBot="1" x14ac:dyDescent="0.25"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8"/>
    </row>
    <row r="67" spans="2:12" x14ac:dyDescent="0.2">
      <c r="B67" s="133" t="s">
        <v>59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5"/>
    </row>
    <row r="68" spans="2:12" ht="13.5" thickBot="1" x14ac:dyDescent="0.25">
      <c r="B68" s="136"/>
      <c r="C68" s="137"/>
      <c r="D68" s="137"/>
      <c r="E68" s="137"/>
      <c r="F68" s="137"/>
      <c r="G68" s="137"/>
      <c r="H68" s="137"/>
      <c r="I68" s="137"/>
      <c r="J68" s="137"/>
      <c r="K68" s="137"/>
      <c r="L68" s="138"/>
    </row>
    <row r="69" spans="2:12" x14ac:dyDescent="0.2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</row>
    <row r="70" spans="2:12" x14ac:dyDescent="0.2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</row>
    <row r="71" spans="2:12" x14ac:dyDescent="0.2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</row>
    <row r="72" spans="2:12" x14ac:dyDescent="0.2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</row>
    <row r="73" spans="2:12" x14ac:dyDescent="0.2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</row>
    <row r="74" spans="2:12" x14ac:dyDescent="0.2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</row>
    <row r="75" spans="2:12" x14ac:dyDescent="0.2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</row>
    <row r="76" spans="2:12" x14ac:dyDescent="0.2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</row>
    <row r="77" spans="2:12" x14ac:dyDescent="0.2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</row>
    <row r="78" spans="2:12" x14ac:dyDescent="0.2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</row>
    <row r="79" spans="2:12" x14ac:dyDescent="0.2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</row>
    <row r="80" spans="2:12" x14ac:dyDescent="0.2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</row>
    <row r="81" spans="2:12" x14ac:dyDescent="0.2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</row>
    <row r="82" spans="2:12" x14ac:dyDescent="0.2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</row>
    <row r="83" spans="2:12" x14ac:dyDescent="0.2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</row>
    <row r="84" spans="2:12" x14ac:dyDescent="0.2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</row>
    <row r="85" spans="2:12" x14ac:dyDescent="0.2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</row>
    <row r="86" spans="2:12" x14ac:dyDescent="0.2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</row>
    <row r="87" spans="2:12" x14ac:dyDescent="0.2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</row>
    <row r="88" spans="2:12" x14ac:dyDescent="0.2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</row>
    <row r="89" spans="2:12" x14ac:dyDescent="0.2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</row>
    <row r="90" spans="2:12" x14ac:dyDescent="0.2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2:12" x14ac:dyDescent="0.2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2:12" x14ac:dyDescent="0.2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2:12" x14ac:dyDescent="0.2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2:12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2:12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2:12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</row>
    <row r="97" spans="2:12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</row>
    <row r="98" spans="2:12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</row>
    <row r="99" spans="2:12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2:12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</row>
    <row r="101" spans="2:12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</row>
    <row r="102" spans="2:12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2:12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2:12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</row>
    <row r="105" spans="2:12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</row>
    <row r="106" spans="2:12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2:12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</row>
    <row r="108" spans="2:12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</row>
    <row r="109" spans="2:12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2:12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2:12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2" spans="2:12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  <row r="113" spans="2:12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2:12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</row>
    <row r="115" spans="2:12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2:12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2:12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2:12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2:12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</row>
    <row r="120" spans="2:12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</row>
    <row r="121" spans="2:12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</row>
    <row r="122" spans="2:12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</row>
    <row r="123" spans="2:12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</row>
    <row r="124" spans="2:12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</row>
    <row r="125" spans="2:12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</row>
    <row r="126" spans="2:12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</row>
    <row r="127" spans="2:12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</row>
    <row r="128" spans="2:12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</row>
    <row r="129" spans="2:12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</row>
    <row r="130" spans="2:12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</row>
    <row r="131" spans="2:12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</row>
    <row r="132" spans="2:12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</row>
    <row r="133" spans="2:12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</row>
    <row r="134" spans="2:12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</row>
    <row r="135" spans="2:12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</row>
    <row r="136" spans="2:12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</row>
    <row r="137" spans="2:12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</row>
    <row r="138" spans="2:12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</row>
    <row r="139" spans="2:12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</row>
    <row r="140" spans="2:12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</row>
    <row r="141" spans="2:12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</row>
    <row r="142" spans="2:12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</row>
    <row r="143" spans="2:12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2:12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</row>
    <row r="145" spans="2:12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2:12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</row>
    <row r="147" spans="2:12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2:12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</row>
    <row r="149" spans="2:12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2:12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2:12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</row>
    <row r="152" spans="2:12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  <row r="498" spans="2:12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</row>
    <row r="499" spans="2:12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</row>
    <row r="500" spans="2:12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</row>
    <row r="501" spans="2:12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</row>
    <row r="502" spans="2:12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</row>
    <row r="503" spans="2:12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</row>
    <row r="504" spans="2:12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</row>
    <row r="505" spans="2:12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</row>
    <row r="506" spans="2:12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</row>
    <row r="507" spans="2:12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</row>
    <row r="508" spans="2:12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</row>
    <row r="509" spans="2:12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</row>
    <row r="510" spans="2:12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</row>
    <row r="511" spans="2:12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</row>
    <row r="512" spans="2:12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</row>
    <row r="513" spans="2:12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</row>
    <row r="514" spans="2:12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</row>
    <row r="515" spans="2:12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</row>
    <row r="516" spans="2:12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2:12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2:12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2:12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2:12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2:12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2" spans="2:12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</row>
    <row r="523" spans="2:12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2:12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2:12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2:12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2:12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2:12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2:12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</row>
    <row r="530" spans="2:12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</row>
    <row r="531" spans="2:12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</row>
    <row r="532" spans="2:12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</row>
    <row r="533" spans="2:12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</row>
    <row r="534" spans="2:12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</row>
    <row r="535" spans="2:12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</row>
    <row r="536" spans="2:12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</row>
    <row r="537" spans="2:12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</row>
    <row r="538" spans="2:12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</row>
    <row r="539" spans="2:12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</row>
    <row r="540" spans="2:12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</row>
    <row r="541" spans="2:12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</row>
    <row r="542" spans="2:12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</row>
    <row r="543" spans="2:12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</row>
    <row r="544" spans="2:12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</row>
    <row r="545" spans="2:12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</row>
    <row r="546" spans="2:12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</row>
    <row r="547" spans="2:12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</row>
    <row r="548" spans="2:12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</row>
    <row r="549" spans="2:12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</row>
    <row r="550" spans="2:12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</row>
    <row r="551" spans="2:12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</row>
    <row r="552" spans="2:12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</row>
    <row r="553" spans="2:12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</row>
    <row r="554" spans="2:12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</row>
    <row r="555" spans="2:12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</row>
    <row r="556" spans="2:12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</row>
    <row r="557" spans="2:12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</row>
    <row r="558" spans="2:12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</row>
    <row r="559" spans="2:12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</row>
    <row r="560" spans="2:12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</row>
    <row r="561" spans="2:12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</row>
    <row r="562" spans="2:12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</row>
    <row r="563" spans="2:12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</row>
    <row r="564" spans="2:12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</row>
    <row r="565" spans="2:12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</row>
    <row r="566" spans="2:12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</row>
    <row r="567" spans="2:12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</row>
    <row r="568" spans="2:12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</row>
    <row r="569" spans="2:12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</row>
    <row r="570" spans="2:12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</row>
    <row r="571" spans="2:12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</row>
    <row r="572" spans="2:12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</row>
    <row r="573" spans="2:12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</row>
    <row r="574" spans="2:12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</row>
    <row r="575" spans="2:12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</row>
    <row r="576" spans="2:12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</row>
    <row r="577" spans="2:12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</row>
    <row r="578" spans="2:12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</row>
    <row r="579" spans="2:12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</row>
    <row r="580" spans="2:12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</row>
    <row r="581" spans="2:12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</row>
    <row r="582" spans="2:12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</row>
    <row r="583" spans="2:12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</row>
    <row r="584" spans="2:12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</row>
    <row r="585" spans="2:12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</row>
    <row r="586" spans="2:12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</row>
    <row r="587" spans="2:12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</row>
    <row r="588" spans="2:12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</row>
    <row r="589" spans="2:12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</row>
    <row r="590" spans="2:12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</row>
    <row r="591" spans="2:12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</row>
    <row r="592" spans="2:12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</row>
    <row r="593" spans="2:12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</row>
    <row r="594" spans="2:12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</row>
    <row r="595" spans="2:12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</row>
    <row r="596" spans="2:12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</row>
    <row r="597" spans="2:12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</row>
    <row r="598" spans="2:12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</row>
    <row r="599" spans="2:12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</row>
    <row r="600" spans="2:12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</row>
    <row r="601" spans="2:12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</row>
    <row r="602" spans="2:12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</row>
    <row r="603" spans="2:12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</row>
    <row r="604" spans="2:12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</row>
    <row r="605" spans="2:12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</row>
    <row r="606" spans="2:12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</row>
    <row r="607" spans="2:12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</row>
    <row r="608" spans="2:12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</row>
    <row r="609" spans="2:12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</row>
    <row r="610" spans="2:12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</row>
    <row r="611" spans="2:12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</row>
    <row r="612" spans="2:12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</row>
    <row r="613" spans="2:12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</row>
    <row r="614" spans="2:12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</row>
    <row r="615" spans="2:12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</row>
    <row r="616" spans="2:12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</row>
    <row r="617" spans="2:12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</row>
    <row r="618" spans="2:12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</row>
    <row r="619" spans="2:12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</row>
    <row r="620" spans="2:12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</row>
    <row r="621" spans="2:12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</row>
    <row r="622" spans="2:12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</row>
    <row r="623" spans="2:12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</row>
    <row r="624" spans="2:12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</row>
    <row r="625" spans="2:12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</row>
    <row r="626" spans="2:12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</row>
    <row r="627" spans="2:12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</row>
    <row r="628" spans="2:12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</row>
    <row r="629" spans="2:12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</row>
    <row r="630" spans="2:12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</row>
    <row r="631" spans="2:12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</row>
    <row r="632" spans="2:12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</row>
    <row r="633" spans="2:12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</row>
    <row r="634" spans="2:12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</row>
    <row r="635" spans="2:12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</row>
    <row r="636" spans="2:12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</row>
    <row r="637" spans="2:12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</row>
    <row r="638" spans="2:12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</row>
    <row r="639" spans="2:12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</row>
    <row r="640" spans="2:12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</row>
    <row r="641" spans="2:12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</row>
    <row r="642" spans="2:12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</row>
    <row r="643" spans="2:12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</row>
    <row r="644" spans="2:12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</row>
    <row r="645" spans="2:12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</row>
    <row r="646" spans="2:12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</row>
    <row r="647" spans="2:12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</row>
    <row r="648" spans="2:12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</row>
    <row r="649" spans="2:12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</row>
    <row r="650" spans="2:12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</row>
    <row r="651" spans="2:12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</row>
    <row r="652" spans="2:12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</row>
    <row r="653" spans="2:12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</row>
    <row r="654" spans="2:12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</row>
    <row r="655" spans="2:12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</row>
    <row r="656" spans="2:12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</row>
    <row r="657" spans="2:12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</row>
    <row r="658" spans="2:12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</row>
    <row r="659" spans="2:12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</row>
    <row r="660" spans="2:12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</row>
    <row r="661" spans="2:12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</row>
    <row r="662" spans="2:12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</row>
    <row r="663" spans="2:12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</row>
    <row r="664" spans="2:12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</row>
    <row r="665" spans="2:12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</row>
    <row r="666" spans="2:12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</row>
    <row r="667" spans="2:12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</row>
    <row r="668" spans="2:12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</row>
    <row r="669" spans="2:12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</row>
    <row r="670" spans="2:12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</row>
    <row r="671" spans="2:12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</row>
    <row r="672" spans="2:12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</row>
    <row r="673" spans="2:12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</row>
    <row r="674" spans="2:12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</row>
    <row r="675" spans="2:12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</row>
    <row r="676" spans="2:12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</row>
    <row r="677" spans="2:12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</row>
    <row r="678" spans="2:12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</row>
    <row r="679" spans="2:12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</row>
    <row r="680" spans="2:12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</row>
    <row r="681" spans="2:12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</row>
    <row r="682" spans="2:12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</row>
    <row r="683" spans="2:12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</row>
    <row r="684" spans="2:12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</row>
    <row r="685" spans="2:12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</row>
    <row r="686" spans="2:12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</row>
    <row r="687" spans="2:12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</row>
    <row r="688" spans="2:12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</row>
    <row r="689" spans="2:12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</row>
    <row r="690" spans="2:12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</row>
    <row r="691" spans="2:12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</row>
    <row r="692" spans="2:12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</row>
    <row r="693" spans="2:12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</row>
    <row r="694" spans="2:12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</row>
    <row r="695" spans="2:12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</row>
    <row r="696" spans="2:12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</row>
    <row r="697" spans="2:12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</row>
    <row r="698" spans="2:12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</row>
    <row r="699" spans="2:12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</row>
    <row r="700" spans="2:12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</row>
    <row r="701" spans="2:12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</row>
    <row r="702" spans="2:12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</row>
    <row r="703" spans="2:12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</row>
    <row r="704" spans="2:12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</row>
    <row r="705" spans="2:12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</row>
    <row r="706" spans="2:12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</row>
    <row r="707" spans="2:12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</row>
    <row r="708" spans="2:12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</row>
    <row r="709" spans="2:12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</row>
    <row r="710" spans="2:12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</row>
    <row r="711" spans="2:12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</row>
    <row r="712" spans="2:12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</row>
    <row r="713" spans="2:12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</row>
    <row r="714" spans="2:12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</row>
    <row r="715" spans="2:12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</row>
    <row r="716" spans="2:12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</row>
    <row r="717" spans="2:12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</row>
    <row r="718" spans="2:12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</row>
    <row r="719" spans="2:12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</row>
    <row r="720" spans="2:12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</row>
    <row r="721" spans="2:12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</row>
    <row r="722" spans="2:12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</row>
    <row r="723" spans="2:12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</row>
    <row r="724" spans="2:12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</row>
    <row r="725" spans="2:12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</row>
    <row r="726" spans="2:12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</row>
    <row r="727" spans="2:12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</row>
    <row r="728" spans="2:12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</row>
    <row r="729" spans="2:12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</row>
    <row r="730" spans="2:12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</row>
    <row r="731" spans="2:12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</row>
    <row r="732" spans="2:12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</row>
    <row r="733" spans="2:12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</row>
    <row r="734" spans="2:12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</row>
    <row r="735" spans="2:12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</row>
    <row r="736" spans="2:12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</row>
    <row r="737" spans="2:12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</row>
    <row r="738" spans="2:12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</row>
    <row r="739" spans="2:12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</row>
    <row r="740" spans="2:12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</row>
    <row r="741" spans="2:12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</row>
    <row r="742" spans="2:12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</row>
    <row r="743" spans="2:12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</row>
    <row r="744" spans="2:12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</row>
    <row r="745" spans="2:12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</row>
    <row r="746" spans="2:12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</row>
    <row r="747" spans="2:12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</row>
    <row r="748" spans="2:12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</row>
    <row r="749" spans="2:12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</row>
    <row r="750" spans="2:12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</row>
    <row r="751" spans="2:12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</row>
    <row r="752" spans="2:12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</row>
    <row r="753" spans="2:12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</row>
    <row r="754" spans="2:12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</row>
    <row r="755" spans="2:12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</row>
    <row r="756" spans="2:12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</row>
    <row r="757" spans="2:12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</row>
    <row r="758" spans="2:12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</row>
    <row r="759" spans="2:12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</row>
    <row r="760" spans="2:12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</row>
    <row r="761" spans="2:12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</row>
    <row r="762" spans="2:12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</row>
    <row r="763" spans="2:12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</row>
    <row r="764" spans="2:12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</row>
    <row r="765" spans="2:12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</row>
    <row r="766" spans="2:12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</row>
    <row r="767" spans="2:12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</row>
    <row r="768" spans="2:12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</row>
    <row r="769" spans="2:12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</row>
    <row r="770" spans="2:12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</row>
    <row r="771" spans="2:12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</row>
    <row r="772" spans="2:12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</row>
    <row r="773" spans="2:12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</row>
    <row r="774" spans="2:12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</row>
    <row r="775" spans="2:12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</row>
    <row r="776" spans="2:12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</row>
    <row r="777" spans="2:12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</row>
    <row r="778" spans="2:12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</row>
    <row r="779" spans="2:12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</row>
    <row r="780" spans="2:12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</row>
    <row r="781" spans="2:12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</row>
    <row r="782" spans="2:12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</row>
    <row r="783" spans="2:12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</row>
    <row r="784" spans="2:12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</row>
    <row r="785" spans="2:12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</row>
    <row r="786" spans="2:12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</row>
    <row r="787" spans="2:12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</row>
    <row r="788" spans="2:12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</row>
    <row r="789" spans="2:12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</row>
    <row r="790" spans="2:12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</row>
    <row r="791" spans="2:12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</row>
    <row r="792" spans="2:12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</row>
    <row r="793" spans="2:12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</row>
    <row r="794" spans="2:12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</row>
    <row r="795" spans="2:12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2:12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2:12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</row>
    <row r="798" spans="2:12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</row>
    <row r="799" spans="2:12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</row>
    <row r="800" spans="2:12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</row>
    <row r="801" spans="2:12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</row>
    <row r="802" spans="2:12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</row>
    <row r="803" spans="2:12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</row>
    <row r="804" spans="2:12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</row>
    <row r="805" spans="2:12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</row>
    <row r="806" spans="2:12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</row>
    <row r="807" spans="2:12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</row>
    <row r="808" spans="2:12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</row>
    <row r="809" spans="2:12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</row>
    <row r="810" spans="2:12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</row>
    <row r="811" spans="2:12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</row>
    <row r="812" spans="2:12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</row>
    <row r="813" spans="2:12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</row>
    <row r="814" spans="2:12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</row>
    <row r="815" spans="2:12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</row>
    <row r="816" spans="2:12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</row>
    <row r="817" spans="2:12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</row>
    <row r="818" spans="2:12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</row>
    <row r="819" spans="2:12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</row>
    <row r="820" spans="2:12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</row>
    <row r="821" spans="2:12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</row>
    <row r="822" spans="2:12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</row>
    <row r="823" spans="2:12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</row>
    <row r="824" spans="2:12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</row>
    <row r="825" spans="2:12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</row>
    <row r="826" spans="2:12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</row>
    <row r="827" spans="2:12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</row>
    <row r="828" spans="2:12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</row>
    <row r="829" spans="2:12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</row>
    <row r="830" spans="2:12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</row>
    <row r="831" spans="2:12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</row>
    <row r="832" spans="2:12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</row>
    <row r="833" spans="2:12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</row>
    <row r="834" spans="2:12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</row>
    <row r="835" spans="2:12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</row>
    <row r="836" spans="2:12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</row>
    <row r="837" spans="2:12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</row>
    <row r="838" spans="2:12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2:12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</row>
    <row r="840" spans="2:12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</row>
    <row r="841" spans="2:12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</row>
    <row r="842" spans="2:12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</row>
    <row r="843" spans="2:12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</row>
    <row r="844" spans="2:12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</row>
    <row r="845" spans="2:12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</row>
    <row r="846" spans="2:12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</row>
    <row r="847" spans="2:12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</row>
    <row r="848" spans="2:12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</row>
    <row r="849" spans="2:12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</row>
    <row r="850" spans="2:12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</row>
    <row r="851" spans="2:12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</row>
    <row r="852" spans="2:12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</row>
    <row r="853" spans="2:12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</row>
    <row r="854" spans="2:12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</row>
    <row r="855" spans="2:12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</row>
    <row r="856" spans="2:12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</row>
    <row r="857" spans="2:12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</row>
    <row r="858" spans="2:12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</row>
    <row r="859" spans="2:12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</row>
    <row r="860" spans="2:12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</row>
    <row r="861" spans="2:12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</row>
    <row r="862" spans="2:12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</row>
    <row r="863" spans="2:12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</row>
    <row r="864" spans="2:12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</row>
    <row r="865" spans="2:12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</row>
    <row r="866" spans="2:12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</row>
    <row r="867" spans="2:12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</row>
    <row r="868" spans="2:12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</row>
    <row r="869" spans="2:12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</row>
    <row r="870" spans="2:12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</row>
    <row r="871" spans="2:12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</row>
    <row r="872" spans="2:12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</row>
    <row r="873" spans="2:12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</row>
    <row r="874" spans="2:12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</row>
    <row r="875" spans="2:12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</row>
    <row r="876" spans="2:12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</row>
    <row r="877" spans="2:12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</row>
    <row r="878" spans="2:12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</row>
    <row r="879" spans="2:12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</row>
    <row r="880" spans="2:12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</row>
    <row r="881" spans="2:12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</row>
    <row r="882" spans="2:12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</row>
    <row r="883" spans="2:12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</row>
    <row r="884" spans="2:12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</row>
    <row r="885" spans="2:12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</row>
    <row r="886" spans="2:12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</row>
    <row r="887" spans="2:12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</row>
    <row r="888" spans="2:12" x14ac:dyDescent="0.2"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</row>
    <row r="889" spans="2:12" x14ac:dyDescent="0.2"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</row>
    <row r="890" spans="2:12" x14ac:dyDescent="0.2"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</row>
    <row r="891" spans="2:12" x14ac:dyDescent="0.2"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</row>
    <row r="892" spans="2:12" x14ac:dyDescent="0.2"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</row>
    <row r="893" spans="2:12" x14ac:dyDescent="0.2"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</row>
    <row r="894" spans="2:12" x14ac:dyDescent="0.2"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</row>
    <row r="895" spans="2:12" x14ac:dyDescent="0.2"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</row>
    <row r="896" spans="2:12" x14ac:dyDescent="0.2"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</row>
    <row r="897" spans="2:12" x14ac:dyDescent="0.2"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</row>
    <row r="898" spans="2:12" x14ac:dyDescent="0.2"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</row>
    <row r="899" spans="2:12" x14ac:dyDescent="0.2"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</row>
    <row r="900" spans="2:12" x14ac:dyDescent="0.2"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</row>
    <row r="901" spans="2:12" x14ac:dyDescent="0.2"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</row>
    <row r="902" spans="2:12" x14ac:dyDescent="0.2"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</row>
    <row r="903" spans="2:12" x14ac:dyDescent="0.2"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</row>
    <row r="904" spans="2:12" x14ac:dyDescent="0.2"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</row>
    <row r="905" spans="2:12" x14ac:dyDescent="0.2"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</row>
    <row r="906" spans="2:12" x14ac:dyDescent="0.2"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</row>
    <row r="907" spans="2:12" x14ac:dyDescent="0.2"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</row>
    <row r="908" spans="2:12" x14ac:dyDescent="0.2">
      <c r="B908" s="163"/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</row>
    <row r="909" spans="2:12" x14ac:dyDescent="0.2">
      <c r="B909" s="163"/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</row>
    <row r="910" spans="2:12" x14ac:dyDescent="0.2">
      <c r="B910" s="163"/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</row>
    <row r="911" spans="2:12" x14ac:dyDescent="0.2">
      <c r="B911" s="163"/>
      <c r="C911" s="163"/>
      <c r="D911" s="163"/>
      <c r="E911" s="163"/>
      <c r="F911" s="163"/>
      <c r="G911" s="163"/>
      <c r="H911" s="163"/>
      <c r="I911" s="163"/>
      <c r="J911" s="163"/>
      <c r="K911" s="163"/>
      <c r="L911" s="163"/>
    </row>
    <row r="912" spans="2:12" x14ac:dyDescent="0.2">
      <c r="B912" s="163"/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</row>
    <row r="913" spans="2:17" x14ac:dyDescent="0.2">
      <c r="B913" s="163"/>
      <c r="C913" s="163"/>
      <c r="D913" s="163"/>
      <c r="E913" s="163"/>
      <c r="F913" s="163"/>
      <c r="G913" s="163"/>
      <c r="H913" s="163"/>
      <c r="I913" s="163"/>
      <c r="J913" s="163"/>
      <c r="K913" s="163"/>
      <c r="L913" s="163"/>
    </row>
    <row r="914" spans="2:17" x14ac:dyDescent="0.2">
      <c r="B914" s="163"/>
      <c r="C914" s="163"/>
      <c r="D914" s="163"/>
      <c r="E914" s="163"/>
      <c r="F914" s="163"/>
      <c r="G914" s="163"/>
      <c r="H914" s="163"/>
      <c r="I914" s="163"/>
      <c r="J914" s="163"/>
      <c r="K914" s="163"/>
      <c r="L914" s="163"/>
    </row>
    <row r="915" spans="2:17" x14ac:dyDescent="0.2">
      <c r="B915" s="3"/>
      <c r="C915" s="3"/>
      <c r="D915" s="3"/>
      <c r="E915" s="3"/>
      <c r="F915" s="3"/>
      <c r="G915" s="3"/>
      <c r="H915" s="3"/>
      <c r="I915" s="3"/>
      <c r="J915" s="4"/>
      <c r="K915" s="4"/>
      <c r="L915" s="4"/>
    </row>
    <row r="926" spans="2:17" x14ac:dyDescent="0.2">
      <c r="M926" s="1"/>
      <c r="N926" s="292"/>
      <c r="O926" s="163"/>
      <c r="P926" s="163"/>
      <c r="Q926" s="163"/>
    </row>
    <row r="927" spans="2:17" x14ac:dyDescent="0.2">
      <c r="M927" s="1"/>
      <c r="N927" s="292"/>
      <c r="O927" s="163"/>
      <c r="P927" s="163"/>
      <c r="Q927" s="163"/>
    </row>
    <row r="928" spans="2:17" x14ac:dyDescent="0.2">
      <c r="M928" s="1"/>
      <c r="N928" s="292"/>
      <c r="O928" s="163"/>
      <c r="P928" s="163"/>
      <c r="Q928" s="163"/>
    </row>
    <row r="929" spans="13:17" x14ac:dyDescent="0.2">
      <c r="M929" s="1"/>
      <c r="N929" s="292"/>
      <c r="O929" s="163"/>
      <c r="P929" s="163"/>
      <c r="Q929" s="163"/>
    </row>
    <row r="930" spans="13:17" x14ac:dyDescent="0.2">
      <c r="M930" s="1"/>
      <c r="N930" s="292"/>
      <c r="O930" s="163"/>
      <c r="P930" s="163"/>
      <c r="Q930" s="163"/>
    </row>
    <row r="931" spans="13:17" x14ac:dyDescent="0.2">
      <c r="M931" s="1"/>
      <c r="N931" s="292"/>
      <c r="O931" s="163"/>
      <c r="P931" s="163"/>
      <c r="Q931" s="163"/>
    </row>
    <row r="932" spans="13:17" x14ac:dyDescent="0.2">
      <c r="M932" s="1"/>
      <c r="N932" s="292"/>
      <c r="O932" s="163"/>
      <c r="P932" s="163"/>
      <c r="Q932" s="163"/>
    </row>
    <row r="933" spans="13:17" x14ac:dyDescent="0.2">
      <c r="M933" s="1"/>
      <c r="N933" s="292"/>
      <c r="O933" s="163"/>
      <c r="P933" s="163"/>
      <c r="Q933" s="163"/>
    </row>
    <row r="934" spans="13:17" x14ac:dyDescent="0.2">
      <c r="M934" s="1"/>
      <c r="N934" s="292"/>
      <c r="O934" s="163"/>
      <c r="P934" s="163"/>
      <c r="Q934" s="163"/>
    </row>
    <row r="935" spans="13:17" x14ac:dyDescent="0.2">
      <c r="M935" s="1"/>
      <c r="N935" s="292"/>
      <c r="O935" s="163"/>
      <c r="P935" s="163"/>
      <c r="Q935" s="163"/>
    </row>
    <row r="936" spans="13:17" x14ac:dyDescent="0.2">
      <c r="M936" s="1"/>
      <c r="N936" s="292"/>
      <c r="O936" s="163"/>
      <c r="P936" s="163"/>
      <c r="Q936" s="163"/>
    </row>
    <row r="937" spans="13:17" x14ac:dyDescent="0.2">
      <c r="M937" s="1"/>
      <c r="N937" s="292"/>
      <c r="O937" s="163"/>
      <c r="P937" s="163"/>
      <c r="Q937" s="163"/>
    </row>
    <row r="938" spans="13:17" x14ac:dyDescent="0.2">
      <c r="M938" s="1"/>
      <c r="N938" s="292"/>
      <c r="O938" s="163"/>
      <c r="P938" s="163"/>
      <c r="Q938" s="163"/>
    </row>
    <row r="939" spans="13:17" x14ac:dyDescent="0.2">
      <c r="M939" s="1"/>
      <c r="N939" s="292"/>
      <c r="O939" s="163"/>
      <c r="P939" s="163"/>
      <c r="Q939" s="163"/>
    </row>
    <row r="940" spans="13:17" x14ac:dyDescent="0.2">
      <c r="M940" s="1"/>
      <c r="N940" s="292"/>
      <c r="O940" s="163"/>
      <c r="P940" s="163"/>
      <c r="Q940" s="163"/>
    </row>
    <row r="941" spans="13:17" x14ac:dyDescent="0.2">
      <c r="M941" s="1"/>
      <c r="N941" s="292"/>
      <c r="O941" s="163"/>
      <c r="P941" s="163"/>
      <c r="Q941" s="163"/>
    </row>
    <row r="942" spans="13:17" x14ac:dyDescent="0.2">
      <c r="M942" s="1"/>
      <c r="N942" s="292"/>
      <c r="O942" s="163"/>
      <c r="P942" s="163"/>
      <c r="Q942" s="163"/>
    </row>
    <row r="943" spans="13:17" x14ac:dyDescent="0.2">
      <c r="M943" s="1"/>
      <c r="N943" s="292"/>
      <c r="O943" s="163"/>
      <c r="P943" s="163"/>
      <c r="Q943" s="163"/>
    </row>
    <row r="944" spans="13:17" x14ac:dyDescent="0.2">
      <c r="M944" s="1"/>
      <c r="N944" s="292"/>
      <c r="O944" s="163"/>
      <c r="P944" s="163"/>
      <c r="Q944" s="163"/>
    </row>
    <row r="945" spans="13:17" x14ac:dyDescent="0.2">
      <c r="M945" s="1"/>
      <c r="N945" s="292"/>
      <c r="O945" s="163"/>
      <c r="P945" s="163"/>
      <c r="Q945" s="163"/>
    </row>
    <row r="946" spans="13:17" x14ac:dyDescent="0.2">
      <c r="M946" s="1"/>
      <c r="N946" s="292"/>
      <c r="O946" s="163"/>
      <c r="P946" s="163"/>
      <c r="Q946" s="163"/>
    </row>
    <row r="947" spans="13:17" x14ac:dyDescent="0.2">
      <c r="M947" s="1"/>
      <c r="N947" s="292"/>
      <c r="O947" s="163"/>
      <c r="P947" s="163"/>
      <c r="Q947" s="163"/>
    </row>
    <row r="948" spans="13:17" x14ac:dyDescent="0.2">
      <c r="M948" s="1"/>
      <c r="N948" s="292"/>
      <c r="O948" s="163"/>
      <c r="P948" s="163"/>
      <c r="Q948" s="163"/>
    </row>
    <row r="949" spans="13:17" x14ac:dyDescent="0.2">
      <c r="M949" s="1"/>
      <c r="N949" s="292"/>
      <c r="O949" s="163"/>
      <c r="P949" s="163"/>
      <c r="Q949" s="163"/>
    </row>
    <row r="950" spans="13:17" x14ac:dyDescent="0.2">
      <c r="M950" s="1"/>
      <c r="N950" s="292"/>
      <c r="O950" s="163"/>
      <c r="P950" s="163"/>
      <c r="Q950" s="163"/>
    </row>
    <row r="951" spans="13:17" x14ac:dyDescent="0.2">
      <c r="M951" s="1"/>
      <c r="N951" s="292"/>
      <c r="O951" s="163"/>
      <c r="P951" s="163"/>
      <c r="Q951" s="163"/>
    </row>
    <row r="952" spans="13:17" x14ac:dyDescent="0.2">
      <c r="M952" s="1"/>
      <c r="N952" s="292"/>
      <c r="O952" s="163"/>
      <c r="P952" s="163"/>
      <c r="Q952" s="163"/>
    </row>
    <row r="953" spans="13:17" x14ac:dyDescent="0.2">
      <c r="M953" s="1"/>
      <c r="N953" s="292"/>
      <c r="O953" s="163"/>
      <c r="P953" s="163"/>
      <c r="Q953" s="163"/>
    </row>
    <row r="954" spans="13:17" x14ac:dyDescent="0.2">
      <c r="M954" s="1"/>
      <c r="N954" s="292"/>
      <c r="O954" s="163"/>
      <c r="P954" s="163"/>
      <c r="Q954" s="163"/>
    </row>
    <row r="955" spans="13:17" x14ac:dyDescent="0.2">
      <c r="M955" s="1"/>
      <c r="N955" s="292"/>
      <c r="O955" s="163"/>
      <c r="P955" s="163"/>
      <c r="Q955" s="163"/>
    </row>
    <row r="956" spans="13:17" x14ac:dyDescent="0.2">
      <c r="M956" s="1"/>
      <c r="N956" s="292"/>
      <c r="O956" s="163"/>
      <c r="P956" s="163"/>
      <c r="Q956" s="163"/>
    </row>
    <row r="957" spans="13:17" x14ac:dyDescent="0.2">
      <c r="M957" s="1"/>
      <c r="N957" s="292"/>
      <c r="O957" s="163"/>
      <c r="P957" s="163"/>
      <c r="Q957" s="163"/>
    </row>
    <row r="958" spans="13:17" x14ac:dyDescent="0.2">
      <c r="M958" s="1"/>
      <c r="N958" s="292"/>
      <c r="O958" s="163"/>
      <c r="P958" s="163"/>
      <c r="Q958" s="163"/>
    </row>
    <row r="959" spans="13:17" x14ac:dyDescent="0.2">
      <c r="M959" s="1"/>
      <c r="N959" s="292"/>
      <c r="O959" s="163"/>
      <c r="P959" s="163"/>
      <c r="Q959" s="163"/>
    </row>
    <row r="960" spans="13:17" x14ac:dyDescent="0.2">
      <c r="M960" s="1"/>
      <c r="N960" s="292"/>
      <c r="O960" s="163"/>
      <c r="P960" s="163"/>
      <c r="Q960" s="163"/>
    </row>
    <row r="961" spans="13:17" x14ac:dyDescent="0.2">
      <c r="M961" s="1"/>
      <c r="N961" s="292"/>
      <c r="O961" s="163"/>
      <c r="P961" s="163"/>
      <c r="Q961" s="163"/>
    </row>
    <row r="962" spans="13:17" x14ac:dyDescent="0.2">
      <c r="M962" s="1"/>
      <c r="N962" s="292"/>
      <c r="O962" s="163"/>
      <c r="P962" s="163"/>
      <c r="Q962" s="163"/>
    </row>
    <row r="963" spans="13:17" x14ac:dyDescent="0.2">
      <c r="M963" s="1"/>
      <c r="N963" s="292"/>
      <c r="O963" s="163"/>
      <c r="P963" s="163"/>
      <c r="Q963" s="163"/>
    </row>
    <row r="964" spans="13:17" x14ac:dyDescent="0.2">
      <c r="M964" s="1"/>
      <c r="N964" s="292"/>
      <c r="O964" s="163"/>
      <c r="P964" s="163"/>
      <c r="Q964" s="163"/>
    </row>
    <row r="965" spans="13:17" x14ac:dyDescent="0.2">
      <c r="M965" s="1"/>
      <c r="N965" s="292"/>
      <c r="O965" s="163"/>
      <c r="P965" s="163"/>
      <c r="Q965" s="163"/>
    </row>
    <row r="966" spans="13:17" x14ac:dyDescent="0.2">
      <c r="M966" s="1"/>
      <c r="N966" s="292"/>
      <c r="O966" s="163"/>
      <c r="P966" s="163"/>
      <c r="Q966" s="163"/>
    </row>
    <row r="967" spans="13:17" x14ac:dyDescent="0.2">
      <c r="M967" s="1"/>
      <c r="N967" s="292"/>
      <c r="O967" s="163"/>
      <c r="P967" s="163"/>
      <c r="Q967" s="163"/>
    </row>
    <row r="968" spans="13:17" x14ac:dyDescent="0.2">
      <c r="M968" s="1"/>
      <c r="N968" s="292"/>
      <c r="O968" s="163"/>
      <c r="P968" s="163"/>
      <c r="Q968" s="163"/>
    </row>
    <row r="969" spans="13:17" x14ac:dyDescent="0.2">
      <c r="M969" s="1"/>
      <c r="N969" s="292"/>
      <c r="O969" s="163"/>
      <c r="P969" s="163"/>
      <c r="Q969" s="163"/>
    </row>
    <row r="970" spans="13:17" x14ac:dyDescent="0.2">
      <c r="M970" s="1"/>
      <c r="N970" s="292"/>
      <c r="O970" s="163"/>
      <c r="P970" s="163"/>
      <c r="Q970" s="163"/>
    </row>
    <row r="971" spans="13:17" x14ac:dyDescent="0.2">
      <c r="M971" s="1"/>
      <c r="N971" s="292"/>
      <c r="O971" s="163"/>
      <c r="P971" s="163"/>
      <c r="Q971" s="163"/>
    </row>
    <row r="972" spans="13:17" x14ac:dyDescent="0.2">
      <c r="M972" s="1"/>
      <c r="N972" s="292"/>
      <c r="O972" s="163"/>
      <c r="P972" s="163"/>
      <c r="Q972" s="163"/>
    </row>
    <row r="973" spans="13:17" x14ac:dyDescent="0.2">
      <c r="M973" s="1"/>
      <c r="N973" s="292"/>
      <c r="O973" s="163"/>
      <c r="P973" s="163"/>
      <c r="Q973" s="163"/>
    </row>
    <row r="974" spans="13:17" x14ac:dyDescent="0.2">
      <c r="M974" s="1"/>
      <c r="N974" s="292"/>
      <c r="O974" s="163"/>
      <c r="P974" s="163"/>
      <c r="Q974" s="163"/>
    </row>
    <row r="975" spans="13:17" x14ac:dyDescent="0.2">
      <c r="M975" s="1"/>
      <c r="N975" s="292"/>
      <c r="O975" s="163"/>
      <c r="P975" s="163"/>
      <c r="Q975" s="163"/>
    </row>
    <row r="976" spans="13:17" x14ac:dyDescent="0.2">
      <c r="M976" s="1"/>
      <c r="N976" s="292"/>
      <c r="O976" s="163"/>
      <c r="P976" s="163"/>
      <c r="Q976" s="163"/>
    </row>
    <row r="977" spans="13:17" x14ac:dyDescent="0.2">
      <c r="M977" s="1"/>
      <c r="N977" s="292"/>
      <c r="O977" s="163"/>
      <c r="P977" s="163"/>
      <c r="Q977" s="163"/>
    </row>
    <row r="978" spans="13:17" x14ac:dyDescent="0.2">
      <c r="M978" s="1"/>
      <c r="N978" s="292"/>
      <c r="O978" s="163"/>
      <c r="P978" s="163"/>
      <c r="Q978" s="163"/>
    </row>
    <row r="979" spans="13:17" x14ac:dyDescent="0.2">
      <c r="M979" s="1"/>
      <c r="N979" s="292"/>
      <c r="O979" s="163"/>
      <c r="P979" s="163"/>
      <c r="Q979" s="163"/>
    </row>
    <row r="980" spans="13:17" x14ac:dyDescent="0.2">
      <c r="M980" s="1"/>
      <c r="N980" s="292"/>
      <c r="O980" s="163"/>
      <c r="P980" s="163"/>
      <c r="Q980" s="163"/>
    </row>
    <row r="981" spans="13:17" x14ac:dyDescent="0.2">
      <c r="M981" s="1"/>
      <c r="N981" s="292"/>
      <c r="O981" s="163"/>
      <c r="P981" s="163"/>
      <c r="Q981" s="163"/>
    </row>
    <row r="982" spans="13:17" x14ac:dyDescent="0.2">
      <c r="M982" s="1"/>
      <c r="N982" s="292"/>
      <c r="O982" s="163"/>
      <c r="P982" s="163"/>
      <c r="Q982" s="163"/>
    </row>
    <row r="983" spans="13:17" x14ac:dyDescent="0.2">
      <c r="M983" s="1"/>
      <c r="N983" s="292"/>
      <c r="O983" s="163"/>
      <c r="P983" s="163"/>
      <c r="Q983" s="163"/>
    </row>
    <row r="984" spans="13:17" x14ac:dyDescent="0.2">
      <c r="M984" s="1"/>
      <c r="N984" s="292"/>
      <c r="O984" s="163"/>
      <c r="P984" s="163"/>
      <c r="Q984" s="163"/>
    </row>
    <row r="985" spans="13:17" x14ac:dyDescent="0.2">
      <c r="M985" s="1"/>
      <c r="N985" s="292"/>
      <c r="O985" s="163"/>
      <c r="P985" s="163"/>
      <c r="Q985" s="163"/>
    </row>
    <row r="986" spans="13:17" x14ac:dyDescent="0.2">
      <c r="M986" s="1"/>
      <c r="N986" s="292"/>
      <c r="O986" s="163"/>
      <c r="P986" s="163"/>
      <c r="Q986" s="163"/>
    </row>
    <row r="987" spans="13:17" x14ac:dyDescent="0.2">
      <c r="M987" s="1"/>
      <c r="N987" s="292"/>
      <c r="O987" s="163"/>
      <c r="P987" s="163"/>
      <c r="Q987" s="163"/>
    </row>
    <row r="988" spans="13:17" x14ac:dyDescent="0.2">
      <c r="M988" s="1"/>
      <c r="N988" s="292"/>
      <c r="O988" s="163"/>
      <c r="P988" s="163"/>
      <c r="Q988" s="163"/>
    </row>
    <row r="989" spans="13:17" x14ac:dyDescent="0.2">
      <c r="M989" s="1"/>
      <c r="N989" s="292"/>
      <c r="O989" s="163"/>
      <c r="P989" s="163"/>
      <c r="Q989" s="163"/>
    </row>
    <row r="990" spans="13:17" x14ac:dyDescent="0.2">
      <c r="M990" s="1"/>
      <c r="N990" s="292"/>
      <c r="O990" s="163"/>
      <c r="P990" s="163"/>
      <c r="Q990" s="163"/>
    </row>
    <row r="991" spans="13:17" x14ac:dyDescent="0.2">
      <c r="M991" s="1"/>
      <c r="N991" s="292"/>
      <c r="O991" s="163"/>
      <c r="P991" s="163"/>
      <c r="Q991" s="163"/>
    </row>
    <row r="992" spans="13:17" x14ac:dyDescent="0.2">
      <c r="M992" s="1"/>
      <c r="N992" s="292"/>
      <c r="O992" s="163"/>
      <c r="P992" s="163"/>
      <c r="Q992" s="163"/>
    </row>
    <row r="993" spans="13:17" x14ac:dyDescent="0.2">
      <c r="M993" s="1"/>
      <c r="N993" s="292"/>
      <c r="O993" s="163"/>
      <c r="P993" s="163"/>
      <c r="Q993" s="163"/>
    </row>
    <row r="994" spans="13:17" x14ac:dyDescent="0.2">
      <c r="M994" s="1"/>
      <c r="N994" s="292"/>
      <c r="O994" s="163"/>
      <c r="P994" s="163"/>
      <c r="Q994" s="163"/>
    </row>
    <row r="995" spans="13:17" x14ac:dyDescent="0.2">
      <c r="M995" s="1"/>
      <c r="N995" s="292"/>
      <c r="O995" s="163"/>
      <c r="P995" s="163"/>
      <c r="Q995" s="163"/>
    </row>
    <row r="996" spans="13:17" x14ac:dyDescent="0.2">
      <c r="M996" s="1"/>
      <c r="N996" s="292"/>
      <c r="O996" s="163"/>
      <c r="P996" s="163"/>
      <c r="Q996" s="163"/>
    </row>
    <row r="997" spans="13:17" x14ac:dyDescent="0.2">
      <c r="M997" s="1"/>
      <c r="N997" s="292"/>
      <c r="O997" s="163"/>
      <c r="P997" s="163"/>
      <c r="Q997" s="163"/>
    </row>
    <row r="998" spans="13:17" x14ac:dyDescent="0.2">
      <c r="M998" s="1"/>
      <c r="N998" s="292"/>
      <c r="O998" s="163"/>
      <c r="P998" s="163"/>
      <c r="Q998" s="163"/>
    </row>
    <row r="999" spans="13:17" x14ac:dyDescent="0.2">
      <c r="M999" s="1"/>
      <c r="N999" s="292"/>
      <c r="O999" s="163"/>
      <c r="P999" s="163"/>
      <c r="Q999" s="163"/>
    </row>
    <row r="1000" spans="13:17" x14ac:dyDescent="0.2">
      <c r="M1000" s="1"/>
      <c r="N1000" s="292"/>
      <c r="O1000" s="163"/>
      <c r="P1000" s="163"/>
      <c r="Q1000" s="163"/>
    </row>
    <row r="1001" spans="13:17" x14ac:dyDescent="0.2">
      <c r="M1001" s="1"/>
      <c r="N1001" s="292"/>
      <c r="O1001" s="163"/>
      <c r="P1001" s="163"/>
      <c r="Q1001" s="163"/>
    </row>
    <row r="1002" spans="13:17" x14ac:dyDescent="0.2">
      <c r="M1002" s="1"/>
      <c r="N1002" s="292"/>
      <c r="O1002" s="163"/>
      <c r="P1002" s="163"/>
      <c r="Q1002" s="163"/>
    </row>
    <row r="1003" spans="13:17" x14ac:dyDescent="0.2">
      <c r="M1003" s="1"/>
      <c r="N1003" s="292"/>
      <c r="O1003" s="163"/>
      <c r="P1003" s="163"/>
      <c r="Q1003" s="163"/>
    </row>
    <row r="1004" spans="13:17" x14ac:dyDescent="0.2">
      <c r="M1004" s="1"/>
      <c r="N1004" s="292"/>
      <c r="O1004" s="163"/>
      <c r="P1004" s="163"/>
      <c r="Q1004" s="163"/>
    </row>
    <row r="1005" spans="13:17" x14ac:dyDescent="0.2">
      <c r="M1005" s="1"/>
      <c r="N1005" s="292"/>
      <c r="O1005" s="163"/>
      <c r="P1005" s="163"/>
      <c r="Q1005" s="163"/>
    </row>
    <row r="1006" spans="13:17" x14ac:dyDescent="0.2">
      <c r="M1006" s="1"/>
      <c r="N1006" s="292"/>
      <c r="O1006" s="163"/>
      <c r="P1006" s="163"/>
      <c r="Q1006" s="163"/>
    </row>
    <row r="1007" spans="13:17" x14ac:dyDescent="0.2">
      <c r="M1007" s="1"/>
      <c r="N1007" s="292"/>
      <c r="O1007" s="163"/>
      <c r="P1007" s="163"/>
      <c r="Q1007" s="163"/>
    </row>
    <row r="1008" spans="13:17" x14ac:dyDescent="0.2">
      <c r="M1008" s="1"/>
      <c r="N1008" s="292"/>
      <c r="O1008" s="163"/>
      <c r="P1008" s="163"/>
      <c r="Q1008" s="163"/>
    </row>
    <row r="1009" spans="13:17" x14ac:dyDescent="0.2">
      <c r="M1009" s="1"/>
      <c r="N1009" s="292"/>
      <c r="O1009" s="163"/>
      <c r="P1009" s="163"/>
      <c r="Q1009" s="163"/>
    </row>
    <row r="1010" spans="13:17" x14ac:dyDescent="0.2">
      <c r="M1010" s="1"/>
      <c r="N1010" s="292"/>
      <c r="O1010" s="163"/>
      <c r="P1010" s="163"/>
      <c r="Q1010" s="163"/>
    </row>
    <row r="1011" spans="13:17" x14ac:dyDescent="0.2">
      <c r="M1011" s="1"/>
      <c r="N1011" s="292"/>
      <c r="O1011" s="163"/>
      <c r="P1011" s="163"/>
      <c r="Q1011" s="163"/>
    </row>
    <row r="1012" spans="13:17" x14ac:dyDescent="0.2">
      <c r="M1012" s="1"/>
      <c r="N1012" s="292"/>
      <c r="O1012" s="163"/>
      <c r="P1012" s="163"/>
      <c r="Q1012" s="163"/>
    </row>
    <row r="1013" spans="13:17" x14ac:dyDescent="0.2">
      <c r="M1013" s="1"/>
      <c r="N1013" s="292"/>
      <c r="O1013" s="163"/>
      <c r="P1013" s="163"/>
      <c r="Q1013" s="163"/>
    </row>
    <row r="1014" spans="13:17" x14ac:dyDescent="0.2">
      <c r="M1014" s="1"/>
      <c r="N1014" s="292"/>
      <c r="O1014" s="163"/>
      <c r="P1014" s="163"/>
      <c r="Q1014" s="163"/>
    </row>
    <row r="1015" spans="13:17" x14ac:dyDescent="0.2">
      <c r="M1015" s="1"/>
      <c r="N1015" s="292"/>
      <c r="O1015" s="163"/>
      <c r="P1015" s="163"/>
      <c r="Q1015" s="163"/>
    </row>
    <row r="1016" spans="13:17" x14ac:dyDescent="0.2">
      <c r="M1016" s="1"/>
      <c r="N1016" s="292"/>
      <c r="O1016" s="163"/>
      <c r="P1016" s="163"/>
      <c r="Q1016" s="163"/>
    </row>
    <row r="1017" spans="13:17" x14ac:dyDescent="0.2">
      <c r="M1017" s="1"/>
      <c r="N1017" s="292"/>
      <c r="O1017" s="163"/>
      <c r="P1017" s="163"/>
      <c r="Q1017" s="163"/>
    </row>
    <row r="1018" spans="13:17" x14ac:dyDescent="0.2">
      <c r="M1018" s="1"/>
      <c r="N1018" s="292"/>
      <c r="O1018" s="163"/>
      <c r="P1018" s="163"/>
      <c r="Q1018" s="163"/>
    </row>
    <row r="1019" spans="13:17" x14ac:dyDescent="0.2">
      <c r="M1019" s="1"/>
      <c r="N1019" s="292"/>
      <c r="O1019" s="163"/>
      <c r="P1019" s="163"/>
      <c r="Q1019" s="163"/>
    </row>
    <row r="1020" spans="13:17" x14ac:dyDescent="0.2">
      <c r="M1020" s="1"/>
      <c r="N1020" s="292"/>
      <c r="O1020" s="163"/>
      <c r="P1020" s="163"/>
      <c r="Q1020" s="163"/>
    </row>
    <row r="1021" spans="13:17" x14ac:dyDescent="0.2">
      <c r="M1021" s="1"/>
      <c r="N1021" s="292"/>
      <c r="O1021" s="163"/>
      <c r="P1021" s="163"/>
      <c r="Q1021" s="163"/>
    </row>
    <row r="1022" spans="13:17" x14ac:dyDescent="0.2">
      <c r="M1022" s="1"/>
      <c r="N1022" s="292"/>
      <c r="O1022" s="163"/>
      <c r="P1022" s="163"/>
      <c r="Q1022" s="163"/>
    </row>
    <row r="1023" spans="13:17" x14ac:dyDescent="0.2">
      <c r="M1023" s="1"/>
      <c r="N1023" s="292"/>
      <c r="O1023" s="163"/>
      <c r="P1023" s="163"/>
      <c r="Q1023" s="163"/>
    </row>
    <row r="1024" spans="13:17" x14ac:dyDescent="0.2">
      <c r="M1024" s="1"/>
      <c r="N1024" s="292"/>
      <c r="O1024" s="163"/>
      <c r="P1024" s="163"/>
      <c r="Q1024" s="163"/>
    </row>
    <row r="1025" spans="13:17" x14ac:dyDescent="0.2">
      <c r="M1025" s="1"/>
      <c r="N1025" s="292"/>
      <c r="O1025" s="163"/>
      <c r="P1025" s="163"/>
      <c r="Q1025" s="163"/>
    </row>
    <row r="1026" spans="13:17" x14ac:dyDescent="0.2">
      <c r="M1026" s="1"/>
      <c r="N1026" s="292"/>
      <c r="O1026" s="163"/>
      <c r="P1026" s="163"/>
      <c r="Q1026" s="163"/>
    </row>
    <row r="1027" spans="13:17" x14ac:dyDescent="0.2">
      <c r="M1027" s="1"/>
      <c r="N1027" s="292"/>
      <c r="O1027" s="163"/>
      <c r="P1027" s="163"/>
      <c r="Q1027" s="163"/>
    </row>
    <row r="1028" spans="13:17" x14ac:dyDescent="0.2">
      <c r="M1028" s="1"/>
      <c r="N1028" s="292"/>
      <c r="O1028" s="163"/>
      <c r="P1028" s="163"/>
      <c r="Q1028" s="163"/>
    </row>
    <row r="1029" spans="13:17" x14ac:dyDescent="0.2">
      <c r="M1029" s="1"/>
      <c r="N1029" s="292"/>
      <c r="O1029" s="163"/>
      <c r="P1029" s="163"/>
      <c r="Q1029" s="163"/>
    </row>
    <row r="1030" spans="13:17" x14ac:dyDescent="0.2">
      <c r="M1030" s="1"/>
      <c r="N1030" s="292"/>
      <c r="O1030" s="163"/>
      <c r="P1030" s="163"/>
      <c r="Q1030" s="163"/>
    </row>
    <row r="1031" spans="13:17" x14ac:dyDescent="0.2">
      <c r="M1031" s="1"/>
      <c r="N1031" s="292"/>
      <c r="O1031" s="163"/>
      <c r="P1031" s="163"/>
      <c r="Q1031" s="163"/>
    </row>
    <row r="1032" spans="13:17" x14ac:dyDescent="0.2">
      <c r="M1032" s="1"/>
      <c r="N1032" s="292"/>
      <c r="O1032" s="163"/>
      <c r="P1032" s="163"/>
      <c r="Q1032" s="163"/>
    </row>
    <row r="1033" spans="13:17" x14ac:dyDescent="0.2">
      <c r="M1033" s="1"/>
      <c r="N1033" s="292"/>
      <c r="O1033" s="163"/>
      <c r="P1033" s="163"/>
      <c r="Q1033" s="163"/>
    </row>
    <row r="1034" spans="13:17" x14ac:dyDescent="0.2">
      <c r="M1034" s="1"/>
      <c r="N1034" s="292"/>
      <c r="O1034" s="163"/>
      <c r="P1034" s="163"/>
      <c r="Q1034" s="163"/>
    </row>
    <row r="1035" spans="13:17" x14ac:dyDescent="0.2">
      <c r="M1035" s="1"/>
      <c r="N1035" s="292"/>
      <c r="O1035" s="163"/>
      <c r="P1035" s="163"/>
      <c r="Q1035" s="163"/>
    </row>
    <row r="1036" spans="13:17" x14ac:dyDescent="0.2">
      <c r="M1036" s="1"/>
      <c r="N1036" s="292"/>
      <c r="O1036" s="163"/>
      <c r="P1036" s="163"/>
      <c r="Q1036" s="163"/>
    </row>
    <row r="1037" spans="13:17" x14ac:dyDescent="0.2">
      <c r="M1037" s="1"/>
      <c r="N1037" s="292"/>
      <c r="O1037" s="163"/>
      <c r="P1037" s="163"/>
      <c r="Q1037" s="163"/>
    </row>
    <row r="1038" spans="13:17" x14ac:dyDescent="0.2">
      <c r="M1038" s="1"/>
      <c r="N1038" s="292"/>
      <c r="O1038" s="163"/>
      <c r="P1038" s="163"/>
      <c r="Q1038" s="163"/>
    </row>
    <row r="1039" spans="13:17" x14ac:dyDescent="0.2">
      <c r="M1039" s="1"/>
      <c r="N1039" s="292"/>
      <c r="O1039" s="163"/>
      <c r="P1039" s="163"/>
      <c r="Q1039" s="163"/>
    </row>
    <row r="1040" spans="13:17" x14ac:dyDescent="0.2">
      <c r="M1040" s="1"/>
      <c r="N1040" s="292"/>
      <c r="O1040" s="163"/>
      <c r="P1040" s="163"/>
      <c r="Q1040" s="163"/>
    </row>
    <row r="1041" spans="13:17" x14ac:dyDescent="0.2">
      <c r="M1041" s="1"/>
      <c r="N1041" s="292"/>
      <c r="O1041" s="163"/>
      <c r="P1041" s="163"/>
      <c r="Q1041" s="163"/>
    </row>
    <row r="1042" spans="13:17" x14ac:dyDescent="0.2">
      <c r="M1042" s="1"/>
      <c r="N1042" s="292"/>
      <c r="O1042" s="163"/>
      <c r="P1042" s="163"/>
      <c r="Q1042" s="163"/>
    </row>
    <row r="1043" spans="13:17" x14ac:dyDescent="0.2">
      <c r="M1043" s="1"/>
      <c r="N1043" s="292"/>
      <c r="O1043" s="163"/>
      <c r="P1043" s="163"/>
      <c r="Q1043" s="163"/>
    </row>
    <row r="1044" spans="13:17" x14ac:dyDescent="0.2">
      <c r="M1044" s="1"/>
      <c r="N1044" s="292"/>
      <c r="O1044" s="163"/>
      <c r="P1044" s="163"/>
      <c r="Q1044" s="163"/>
    </row>
    <row r="1045" spans="13:17" x14ac:dyDescent="0.2">
      <c r="M1045" s="1"/>
      <c r="N1045" s="292"/>
      <c r="O1045" s="163"/>
      <c r="P1045" s="163"/>
      <c r="Q1045" s="163"/>
    </row>
    <row r="1046" spans="13:17" x14ac:dyDescent="0.2">
      <c r="M1046" s="1"/>
      <c r="N1046" s="292"/>
      <c r="O1046" s="163"/>
      <c r="P1046" s="163"/>
      <c r="Q1046" s="163"/>
    </row>
    <row r="1047" spans="13:17" x14ac:dyDescent="0.2">
      <c r="M1047" s="1"/>
      <c r="N1047" s="292"/>
      <c r="O1047" s="163"/>
      <c r="P1047" s="163"/>
      <c r="Q1047" s="163"/>
    </row>
    <row r="1048" spans="13:17" x14ac:dyDescent="0.2">
      <c r="M1048" s="1"/>
      <c r="N1048" s="292"/>
      <c r="O1048" s="163"/>
      <c r="P1048" s="163"/>
      <c r="Q1048" s="163"/>
    </row>
    <row r="1049" spans="13:17" x14ac:dyDescent="0.2">
      <c r="M1049" s="1"/>
      <c r="N1049" s="292"/>
      <c r="O1049" s="163"/>
      <c r="P1049" s="163"/>
      <c r="Q1049" s="163"/>
    </row>
    <row r="1050" spans="13:17" x14ac:dyDescent="0.2">
      <c r="M1050" s="1"/>
      <c r="N1050" s="292"/>
      <c r="O1050" s="163"/>
      <c r="P1050" s="163"/>
      <c r="Q1050" s="163"/>
    </row>
    <row r="1051" spans="13:17" x14ac:dyDescent="0.2">
      <c r="M1051" s="1"/>
      <c r="N1051" s="292"/>
      <c r="O1051" s="163"/>
      <c r="P1051" s="163"/>
      <c r="Q1051" s="163"/>
    </row>
    <row r="1052" spans="13:17" x14ac:dyDescent="0.2">
      <c r="M1052" s="1"/>
      <c r="N1052" s="292"/>
      <c r="O1052" s="163"/>
      <c r="P1052" s="163"/>
      <c r="Q1052" s="163"/>
    </row>
    <row r="1053" spans="13:17" x14ac:dyDescent="0.2">
      <c r="M1053" s="1"/>
      <c r="N1053" s="292"/>
      <c r="O1053" s="163"/>
      <c r="P1053" s="163"/>
      <c r="Q1053" s="163"/>
    </row>
    <row r="1054" spans="13:17" x14ac:dyDescent="0.2">
      <c r="M1054" s="1"/>
      <c r="N1054" s="292"/>
      <c r="O1054" s="163"/>
      <c r="P1054" s="163"/>
      <c r="Q1054" s="163"/>
    </row>
    <row r="1055" spans="13:17" x14ac:dyDescent="0.2">
      <c r="M1055" s="1"/>
      <c r="N1055" s="292"/>
      <c r="O1055" s="163"/>
      <c r="P1055" s="163"/>
      <c r="Q1055" s="163"/>
    </row>
    <row r="1056" spans="13:17" x14ac:dyDescent="0.2">
      <c r="M1056" s="1"/>
      <c r="N1056" s="292"/>
      <c r="O1056" s="163"/>
      <c r="P1056" s="163"/>
      <c r="Q1056" s="163"/>
    </row>
    <row r="1057" spans="13:17" x14ac:dyDescent="0.2">
      <c r="M1057" s="1"/>
      <c r="N1057" s="292"/>
      <c r="O1057" s="163"/>
      <c r="P1057" s="163"/>
      <c r="Q1057" s="163"/>
    </row>
    <row r="1058" spans="13:17" x14ac:dyDescent="0.2">
      <c r="M1058" s="1"/>
      <c r="N1058" s="292"/>
      <c r="O1058" s="163"/>
      <c r="P1058" s="163"/>
      <c r="Q1058" s="163"/>
    </row>
    <row r="1059" spans="13:17" x14ac:dyDescent="0.2">
      <c r="M1059" s="1"/>
      <c r="N1059" s="292"/>
      <c r="O1059" s="163"/>
      <c r="P1059" s="163"/>
      <c r="Q1059" s="163"/>
    </row>
    <row r="1060" spans="13:17" x14ac:dyDescent="0.2">
      <c r="M1060" s="1"/>
      <c r="N1060" s="292"/>
      <c r="O1060" s="163"/>
      <c r="P1060" s="163"/>
      <c r="Q1060" s="163"/>
    </row>
    <row r="1061" spans="13:17" x14ac:dyDescent="0.2">
      <c r="M1061" s="1"/>
      <c r="N1061" s="292"/>
      <c r="O1061" s="163"/>
      <c r="P1061" s="163"/>
      <c r="Q1061" s="163"/>
    </row>
    <row r="1062" spans="13:17" x14ac:dyDescent="0.2">
      <c r="M1062" s="1"/>
      <c r="N1062" s="292"/>
      <c r="O1062" s="163"/>
      <c r="P1062" s="163"/>
      <c r="Q1062" s="163"/>
    </row>
    <row r="1063" spans="13:17" x14ac:dyDescent="0.2">
      <c r="M1063" s="1"/>
      <c r="N1063" s="292"/>
      <c r="O1063" s="163"/>
      <c r="P1063" s="163"/>
      <c r="Q1063" s="163"/>
    </row>
    <row r="1064" spans="13:17" x14ac:dyDescent="0.2">
      <c r="M1064" s="1"/>
      <c r="N1064" s="292"/>
      <c r="O1064" s="163"/>
      <c r="P1064" s="163"/>
      <c r="Q1064" s="163"/>
    </row>
    <row r="1065" spans="13:17" x14ac:dyDescent="0.2">
      <c r="M1065" s="1"/>
      <c r="N1065" s="292"/>
      <c r="O1065" s="163"/>
      <c r="P1065" s="163"/>
      <c r="Q1065" s="163"/>
    </row>
    <row r="1066" spans="13:17" x14ac:dyDescent="0.2">
      <c r="M1066" s="1"/>
      <c r="N1066" s="292"/>
      <c r="O1066" s="163"/>
      <c r="P1066" s="163"/>
      <c r="Q1066" s="163"/>
    </row>
    <row r="1067" spans="13:17" x14ac:dyDescent="0.2">
      <c r="M1067" s="1"/>
      <c r="N1067" s="292"/>
      <c r="O1067" s="163"/>
      <c r="P1067" s="163"/>
      <c r="Q1067" s="163"/>
    </row>
    <row r="1068" spans="13:17" x14ac:dyDescent="0.2">
      <c r="M1068" s="1"/>
      <c r="N1068" s="292"/>
      <c r="O1068" s="163"/>
      <c r="P1068" s="163"/>
      <c r="Q1068" s="163"/>
    </row>
    <row r="1069" spans="13:17" x14ac:dyDescent="0.2">
      <c r="M1069" s="1"/>
      <c r="N1069" s="292"/>
      <c r="O1069" s="163"/>
      <c r="P1069" s="163"/>
      <c r="Q1069" s="163"/>
    </row>
    <row r="1070" spans="13:17" x14ac:dyDescent="0.2">
      <c r="M1070" s="1"/>
      <c r="N1070" s="292"/>
      <c r="O1070" s="163"/>
      <c r="P1070" s="163"/>
      <c r="Q1070" s="163"/>
    </row>
    <row r="1071" spans="13:17" x14ac:dyDescent="0.2">
      <c r="M1071" s="1"/>
      <c r="N1071" s="292"/>
      <c r="O1071" s="163"/>
      <c r="P1071" s="163"/>
      <c r="Q1071" s="163"/>
    </row>
    <row r="1072" spans="13:17" x14ac:dyDescent="0.2">
      <c r="M1072" s="1"/>
      <c r="N1072" s="292"/>
      <c r="O1072" s="163"/>
      <c r="P1072" s="163"/>
      <c r="Q1072" s="163"/>
    </row>
    <row r="1073" spans="13:17" x14ac:dyDescent="0.2">
      <c r="M1073" s="1"/>
      <c r="N1073" s="292"/>
      <c r="O1073" s="163"/>
      <c r="P1073" s="163"/>
      <c r="Q1073" s="163"/>
    </row>
    <row r="1074" spans="13:17" x14ac:dyDescent="0.2">
      <c r="M1074" s="1"/>
      <c r="N1074" s="292"/>
      <c r="O1074" s="163"/>
      <c r="P1074" s="163"/>
      <c r="Q1074" s="163"/>
    </row>
    <row r="1075" spans="13:17" x14ac:dyDescent="0.2">
      <c r="M1075" s="1"/>
      <c r="N1075" s="292"/>
      <c r="O1075" s="163"/>
      <c r="P1075" s="163"/>
      <c r="Q1075" s="163"/>
    </row>
    <row r="1076" spans="13:17" x14ac:dyDescent="0.2">
      <c r="M1076" s="1"/>
      <c r="N1076" s="292"/>
      <c r="O1076" s="163"/>
      <c r="P1076" s="163"/>
      <c r="Q1076" s="163"/>
    </row>
    <row r="1077" spans="13:17" x14ac:dyDescent="0.2">
      <c r="M1077" s="1"/>
      <c r="N1077" s="292"/>
      <c r="O1077" s="163"/>
      <c r="P1077" s="163"/>
      <c r="Q1077" s="163"/>
    </row>
    <row r="1078" spans="13:17" x14ac:dyDescent="0.2">
      <c r="M1078" s="1"/>
      <c r="N1078" s="292"/>
      <c r="O1078" s="163"/>
      <c r="P1078" s="163"/>
      <c r="Q1078" s="163"/>
    </row>
    <row r="1079" spans="13:17" x14ac:dyDescent="0.2">
      <c r="M1079" s="1"/>
      <c r="N1079" s="292"/>
      <c r="O1079" s="163"/>
      <c r="P1079" s="163"/>
      <c r="Q1079" s="163"/>
    </row>
    <row r="1080" spans="13:17" x14ac:dyDescent="0.2">
      <c r="M1080" s="1"/>
      <c r="N1080" s="292"/>
      <c r="O1080" s="163"/>
      <c r="P1080" s="163"/>
      <c r="Q1080" s="163"/>
    </row>
    <row r="1081" spans="13:17" x14ac:dyDescent="0.2">
      <c r="M1081" s="1"/>
      <c r="N1081" s="292"/>
      <c r="O1081" s="163"/>
      <c r="P1081" s="163"/>
      <c r="Q1081" s="163"/>
    </row>
    <row r="1082" spans="13:17" x14ac:dyDescent="0.2">
      <c r="M1082" s="1"/>
      <c r="N1082" s="292"/>
      <c r="O1082" s="163"/>
      <c r="P1082" s="163"/>
      <c r="Q1082" s="163"/>
    </row>
    <row r="1083" spans="13:17" x14ac:dyDescent="0.2">
      <c r="M1083" s="1"/>
      <c r="N1083" s="292"/>
      <c r="O1083" s="163"/>
      <c r="P1083" s="163"/>
      <c r="Q1083" s="163"/>
    </row>
    <row r="1084" spans="13:17" x14ac:dyDescent="0.2">
      <c r="M1084" s="1"/>
      <c r="N1084" s="292"/>
      <c r="O1084" s="163"/>
      <c r="P1084" s="163"/>
      <c r="Q1084" s="163"/>
    </row>
    <row r="1085" spans="13:17" x14ac:dyDescent="0.2">
      <c r="M1085" s="1"/>
      <c r="N1085" s="292"/>
      <c r="O1085" s="163"/>
      <c r="P1085" s="163"/>
      <c r="Q1085" s="163"/>
    </row>
    <row r="1086" spans="13:17" x14ac:dyDescent="0.2">
      <c r="M1086" s="1"/>
      <c r="N1086" s="292"/>
      <c r="O1086" s="163"/>
      <c r="P1086" s="163"/>
      <c r="Q1086" s="163"/>
    </row>
    <row r="1087" spans="13:17" x14ac:dyDescent="0.2">
      <c r="M1087" s="1"/>
      <c r="N1087" s="292"/>
      <c r="O1087" s="163"/>
      <c r="P1087" s="163"/>
      <c r="Q1087" s="163"/>
    </row>
    <row r="1088" spans="13:17" x14ac:dyDescent="0.2">
      <c r="M1088" s="1"/>
      <c r="N1088" s="292"/>
      <c r="O1088" s="163"/>
      <c r="P1088" s="163"/>
      <c r="Q1088" s="163"/>
    </row>
    <row r="1089" spans="13:17" x14ac:dyDescent="0.2">
      <c r="M1089" s="1"/>
      <c r="N1089" s="292"/>
      <c r="O1089" s="163"/>
      <c r="P1089" s="163"/>
      <c r="Q1089" s="163"/>
    </row>
    <row r="1090" spans="13:17" x14ac:dyDescent="0.2">
      <c r="M1090" s="1"/>
      <c r="N1090" s="292"/>
      <c r="O1090" s="163"/>
      <c r="P1090" s="163"/>
      <c r="Q1090" s="163"/>
    </row>
    <row r="1091" spans="13:17" x14ac:dyDescent="0.2">
      <c r="M1091" s="1"/>
      <c r="N1091" s="292"/>
      <c r="O1091" s="163"/>
      <c r="P1091" s="163"/>
      <c r="Q1091" s="163"/>
    </row>
    <row r="1092" spans="13:17" x14ac:dyDescent="0.2">
      <c r="M1092" s="1"/>
      <c r="N1092" s="292"/>
      <c r="O1092" s="163"/>
      <c r="P1092" s="163"/>
      <c r="Q1092" s="163"/>
    </row>
    <row r="1093" spans="13:17" x14ac:dyDescent="0.2">
      <c r="M1093" s="1"/>
      <c r="N1093" s="292"/>
      <c r="O1093" s="163"/>
      <c r="P1093" s="163"/>
      <c r="Q1093" s="163"/>
    </row>
    <row r="1094" spans="13:17" x14ac:dyDescent="0.2">
      <c r="M1094" s="1"/>
      <c r="N1094" s="292"/>
      <c r="O1094" s="163"/>
      <c r="P1094" s="163"/>
      <c r="Q1094" s="163"/>
    </row>
    <row r="1095" spans="13:17" x14ac:dyDescent="0.2">
      <c r="M1095" s="1"/>
      <c r="N1095" s="292"/>
      <c r="O1095" s="163"/>
      <c r="P1095" s="163"/>
      <c r="Q1095" s="163"/>
    </row>
    <row r="1096" spans="13:17" x14ac:dyDescent="0.2">
      <c r="M1096" s="1"/>
      <c r="N1096" s="292"/>
      <c r="O1096" s="163"/>
      <c r="P1096" s="163"/>
      <c r="Q1096" s="163"/>
    </row>
    <row r="1097" spans="13:17" x14ac:dyDescent="0.2">
      <c r="M1097" s="1"/>
      <c r="N1097" s="292"/>
      <c r="O1097" s="163"/>
      <c r="P1097" s="163"/>
      <c r="Q1097" s="163"/>
    </row>
    <row r="1098" spans="13:17" x14ac:dyDescent="0.2">
      <c r="M1098" s="1"/>
      <c r="N1098" s="292"/>
      <c r="O1098" s="163"/>
      <c r="P1098" s="163"/>
      <c r="Q1098" s="163"/>
    </row>
    <row r="1099" spans="13:17" x14ac:dyDescent="0.2">
      <c r="M1099" s="1"/>
      <c r="N1099" s="292"/>
      <c r="O1099" s="163"/>
      <c r="P1099" s="163"/>
      <c r="Q1099" s="163"/>
    </row>
    <row r="1100" spans="13:17" x14ac:dyDescent="0.2">
      <c r="M1100" s="1"/>
      <c r="N1100" s="292"/>
      <c r="O1100" s="163"/>
      <c r="P1100" s="163"/>
      <c r="Q1100" s="163"/>
    </row>
    <row r="1101" spans="13:17" x14ac:dyDescent="0.2">
      <c r="M1101" s="1"/>
      <c r="N1101" s="292"/>
      <c r="O1101" s="163"/>
      <c r="P1101" s="163"/>
      <c r="Q1101" s="163"/>
    </row>
    <row r="1102" spans="13:17" x14ac:dyDescent="0.2">
      <c r="M1102" s="1"/>
      <c r="N1102" s="292"/>
      <c r="O1102" s="163"/>
      <c r="P1102" s="163"/>
      <c r="Q1102" s="163"/>
    </row>
    <row r="1103" spans="13:17" x14ac:dyDescent="0.2">
      <c r="M1103" s="1"/>
      <c r="N1103" s="292"/>
      <c r="O1103" s="163"/>
      <c r="P1103" s="163"/>
      <c r="Q1103" s="163"/>
    </row>
    <row r="1104" spans="13:17" x14ac:dyDescent="0.2">
      <c r="M1104" s="1"/>
      <c r="N1104" s="292"/>
      <c r="O1104" s="163"/>
      <c r="P1104" s="163"/>
      <c r="Q1104" s="163"/>
    </row>
    <row r="1105" spans="13:17" x14ac:dyDescent="0.2">
      <c r="M1105" s="1"/>
      <c r="N1105" s="292"/>
      <c r="O1105" s="163"/>
      <c r="P1105" s="163"/>
      <c r="Q1105" s="163"/>
    </row>
    <row r="1106" spans="13:17" x14ac:dyDescent="0.2">
      <c r="M1106" s="1"/>
      <c r="N1106" s="292"/>
      <c r="O1106" s="163"/>
      <c r="P1106" s="163"/>
      <c r="Q1106" s="163"/>
    </row>
    <row r="1107" spans="13:17" x14ac:dyDescent="0.2">
      <c r="M1107" s="1"/>
      <c r="N1107" s="292"/>
      <c r="O1107" s="163"/>
      <c r="P1107" s="163"/>
      <c r="Q1107" s="163"/>
    </row>
    <row r="1108" spans="13:17" x14ac:dyDescent="0.2">
      <c r="M1108" s="1"/>
      <c r="N1108" s="292"/>
      <c r="O1108" s="163"/>
      <c r="P1108" s="163"/>
      <c r="Q1108" s="163"/>
    </row>
    <row r="1109" spans="13:17" x14ac:dyDescent="0.2">
      <c r="M1109" s="1"/>
      <c r="N1109" s="292"/>
      <c r="O1109" s="163"/>
      <c r="P1109" s="163"/>
      <c r="Q1109" s="163"/>
    </row>
    <row r="1110" spans="13:17" x14ac:dyDescent="0.2">
      <c r="M1110" s="1"/>
      <c r="N1110" s="292"/>
      <c r="O1110" s="163"/>
      <c r="P1110" s="163"/>
      <c r="Q1110" s="163"/>
    </row>
    <row r="1111" spans="13:17" x14ac:dyDescent="0.2">
      <c r="M1111" s="1"/>
      <c r="N1111" s="292"/>
      <c r="O1111" s="163"/>
      <c r="P1111" s="163"/>
      <c r="Q1111" s="163"/>
    </row>
    <row r="1112" spans="13:17" x14ac:dyDescent="0.2">
      <c r="M1112" s="1"/>
      <c r="N1112" s="292"/>
      <c r="O1112" s="163"/>
      <c r="P1112" s="163"/>
      <c r="Q1112" s="163"/>
    </row>
    <row r="1113" spans="13:17" x14ac:dyDescent="0.2">
      <c r="M1113" s="1"/>
      <c r="N1113" s="292"/>
      <c r="O1113" s="163"/>
      <c r="P1113" s="163"/>
      <c r="Q1113" s="163"/>
    </row>
    <row r="1114" spans="13:17" x14ac:dyDescent="0.2">
      <c r="M1114" s="1"/>
      <c r="N1114" s="292"/>
      <c r="O1114" s="163"/>
      <c r="P1114" s="163"/>
      <c r="Q1114" s="163"/>
    </row>
    <row r="1115" spans="13:17" x14ac:dyDescent="0.2">
      <c r="M1115" s="1"/>
      <c r="N1115" s="292"/>
      <c r="O1115" s="163"/>
      <c r="P1115" s="163"/>
      <c r="Q1115" s="163"/>
    </row>
    <row r="1116" spans="13:17" x14ac:dyDescent="0.2">
      <c r="M1116" s="1"/>
      <c r="N1116" s="292"/>
      <c r="O1116" s="163"/>
      <c r="P1116" s="163"/>
      <c r="Q1116" s="163"/>
    </row>
    <row r="1117" spans="13:17" x14ac:dyDescent="0.2">
      <c r="M1117" s="1"/>
      <c r="N1117" s="292"/>
      <c r="O1117" s="163"/>
      <c r="P1117" s="163"/>
      <c r="Q1117" s="163"/>
    </row>
    <row r="1118" spans="13:17" x14ac:dyDescent="0.2">
      <c r="M1118" s="1"/>
      <c r="N1118" s="292"/>
      <c r="O1118" s="163"/>
      <c r="P1118" s="163"/>
      <c r="Q1118" s="163"/>
    </row>
    <row r="1119" spans="13:17" x14ac:dyDescent="0.2">
      <c r="M1119" s="1"/>
      <c r="N1119" s="292"/>
      <c r="O1119" s="163"/>
      <c r="P1119" s="163"/>
      <c r="Q1119" s="163"/>
    </row>
    <row r="1120" spans="13:17" x14ac:dyDescent="0.2">
      <c r="M1120" s="1"/>
      <c r="N1120" s="292"/>
      <c r="O1120" s="163"/>
      <c r="P1120" s="163"/>
      <c r="Q1120" s="163"/>
    </row>
    <row r="1121" spans="13:17" x14ac:dyDescent="0.2">
      <c r="M1121" s="1"/>
      <c r="N1121" s="292"/>
      <c r="O1121" s="163"/>
      <c r="P1121" s="163"/>
      <c r="Q1121" s="163"/>
    </row>
    <row r="1122" spans="13:17" x14ac:dyDescent="0.2">
      <c r="M1122" s="1"/>
      <c r="N1122" s="292"/>
      <c r="O1122" s="163"/>
      <c r="P1122" s="163"/>
      <c r="Q1122" s="163"/>
    </row>
    <row r="1123" spans="13:17" x14ac:dyDescent="0.2">
      <c r="M1123" s="1"/>
      <c r="N1123" s="292"/>
      <c r="O1123" s="163"/>
      <c r="P1123" s="163"/>
      <c r="Q1123" s="163"/>
    </row>
    <row r="1124" spans="13:17" x14ac:dyDescent="0.2">
      <c r="M1124" s="1"/>
      <c r="N1124" s="292"/>
      <c r="O1124" s="163"/>
      <c r="P1124" s="163"/>
      <c r="Q1124" s="163"/>
    </row>
    <row r="1125" spans="13:17" x14ac:dyDescent="0.2">
      <c r="M1125" s="1"/>
      <c r="N1125" s="292"/>
      <c r="O1125" s="163"/>
      <c r="P1125" s="163"/>
      <c r="Q1125" s="163"/>
    </row>
    <row r="1126" spans="13:17" x14ac:dyDescent="0.2">
      <c r="M1126" s="1"/>
      <c r="N1126" s="292"/>
      <c r="O1126" s="163"/>
      <c r="P1126" s="163"/>
      <c r="Q1126" s="163"/>
    </row>
    <row r="1127" spans="13:17" x14ac:dyDescent="0.2">
      <c r="M1127" s="1"/>
      <c r="N1127" s="292"/>
      <c r="O1127" s="163"/>
      <c r="P1127" s="163"/>
      <c r="Q1127" s="163"/>
    </row>
    <row r="1128" spans="13:17" x14ac:dyDescent="0.2">
      <c r="M1128" s="1"/>
      <c r="N1128" s="292"/>
      <c r="O1128" s="163"/>
      <c r="P1128" s="163"/>
      <c r="Q1128" s="163"/>
    </row>
    <row r="1129" spans="13:17" x14ac:dyDescent="0.2">
      <c r="M1129" s="1"/>
      <c r="N1129" s="292"/>
      <c r="O1129" s="163"/>
      <c r="P1129" s="163"/>
      <c r="Q1129" s="163"/>
    </row>
    <row r="1130" spans="13:17" x14ac:dyDescent="0.2">
      <c r="M1130" s="1"/>
      <c r="N1130" s="292"/>
      <c r="O1130" s="163"/>
      <c r="P1130" s="163"/>
      <c r="Q1130" s="163"/>
    </row>
    <row r="1131" spans="13:17" x14ac:dyDescent="0.2">
      <c r="M1131" s="1"/>
      <c r="N1131" s="292"/>
      <c r="O1131" s="163"/>
      <c r="P1131" s="163"/>
      <c r="Q1131" s="163"/>
    </row>
    <row r="1132" spans="13:17" x14ac:dyDescent="0.2">
      <c r="M1132" s="1"/>
      <c r="N1132" s="292"/>
      <c r="O1132" s="163"/>
      <c r="P1132" s="163"/>
      <c r="Q1132" s="163"/>
    </row>
    <row r="1133" spans="13:17" x14ac:dyDescent="0.2">
      <c r="M1133" s="1"/>
      <c r="N1133" s="292"/>
      <c r="O1133" s="163"/>
      <c r="P1133" s="163"/>
      <c r="Q1133" s="163"/>
    </row>
    <row r="1134" spans="13:17" x14ac:dyDescent="0.2">
      <c r="M1134" s="1"/>
      <c r="N1134" s="292"/>
      <c r="O1134" s="163"/>
      <c r="P1134" s="163"/>
      <c r="Q1134" s="163"/>
    </row>
    <row r="1135" spans="13:17" x14ac:dyDescent="0.2">
      <c r="M1135" s="1"/>
      <c r="N1135" s="292"/>
      <c r="O1135" s="163"/>
      <c r="P1135" s="163"/>
      <c r="Q1135" s="163"/>
    </row>
    <row r="1136" spans="13:17" x14ac:dyDescent="0.2">
      <c r="M1136" s="1"/>
      <c r="N1136" s="292"/>
      <c r="O1136" s="163"/>
      <c r="P1136" s="163"/>
      <c r="Q1136" s="163"/>
    </row>
    <row r="1137" spans="13:17" x14ac:dyDescent="0.2">
      <c r="M1137" s="1"/>
      <c r="N1137" s="292"/>
      <c r="O1137" s="163"/>
      <c r="P1137" s="163"/>
      <c r="Q1137" s="163"/>
    </row>
    <row r="1138" spans="13:17" x14ac:dyDescent="0.2">
      <c r="M1138" s="1"/>
      <c r="N1138" s="292"/>
      <c r="O1138" s="163"/>
      <c r="P1138" s="163"/>
      <c r="Q1138" s="163"/>
    </row>
    <row r="1139" spans="13:17" x14ac:dyDescent="0.2">
      <c r="M1139" s="1"/>
      <c r="N1139" s="292"/>
      <c r="O1139" s="163"/>
      <c r="P1139" s="163"/>
      <c r="Q1139" s="163"/>
    </row>
    <row r="1140" spans="13:17" x14ac:dyDescent="0.2">
      <c r="M1140" s="1"/>
      <c r="N1140" s="292"/>
      <c r="O1140" s="163"/>
      <c r="P1140" s="163"/>
      <c r="Q1140" s="163"/>
    </row>
    <row r="1141" spans="13:17" x14ac:dyDescent="0.2">
      <c r="M1141" s="1"/>
      <c r="N1141" s="292"/>
      <c r="O1141" s="163"/>
      <c r="P1141" s="163"/>
      <c r="Q1141" s="163"/>
    </row>
    <row r="1142" spans="13:17" x14ac:dyDescent="0.2">
      <c r="M1142" s="1"/>
      <c r="N1142" s="292"/>
      <c r="O1142" s="163"/>
      <c r="P1142" s="163"/>
      <c r="Q1142" s="163"/>
    </row>
    <row r="1143" spans="13:17" x14ac:dyDescent="0.2">
      <c r="M1143" s="1"/>
      <c r="N1143" s="292"/>
      <c r="O1143" s="163"/>
      <c r="P1143" s="163"/>
      <c r="Q1143" s="163"/>
    </row>
    <row r="1144" spans="13:17" x14ac:dyDescent="0.2">
      <c r="M1144" s="1"/>
      <c r="N1144" s="292"/>
      <c r="O1144" s="163"/>
      <c r="P1144" s="163"/>
      <c r="Q1144" s="163"/>
    </row>
    <row r="1145" spans="13:17" x14ac:dyDescent="0.2">
      <c r="M1145" s="1"/>
      <c r="N1145" s="292"/>
      <c r="O1145" s="163"/>
      <c r="P1145" s="163"/>
      <c r="Q1145" s="163"/>
    </row>
    <row r="1146" spans="13:17" x14ac:dyDescent="0.2">
      <c r="M1146" s="1"/>
      <c r="N1146" s="292"/>
      <c r="O1146" s="163"/>
      <c r="P1146" s="163"/>
      <c r="Q1146" s="163"/>
    </row>
    <row r="1147" spans="13:17" x14ac:dyDescent="0.2">
      <c r="M1147" s="1"/>
      <c r="N1147" s="292"/>
      <c r="O1147" s="163"/>
      <c r="P1147" s="163"/>
      <c r="Q1147" s="163"/>
    </row>
    <row r="1148" spans="13:17" x14ac:dyDescent="0.2">
      <c r="M1148" s="1"/>
      <c r="N1148" s="292"/>
      <c r="O1148" s="163"/>
      <c r="P1148" s="163"/>
      <c r="Q1148" s="163"/>
    </row>
    <row r="1149" spans="13:17" x14ac:dyDescent="0.2">
      <c r="M1149" s="1"/>
      <c r="N1149" s="292"/>
      <c r="O1149" s="163"/>
      <c r="P1149" s="163"/>
      <c r="Q1149" s="163"/>
    </row>
    <row r="1150" spans="13:17" x14ac:dyDescent="0.2">
      <c r="M1150" s="1"/>
      <c r="N1150" s="292"/>
      <c r="O1150" s="163"/>
      <c r="P1150" s="163"/>
      <c r="Q1150" s="163"/>
    </row>
    <row r="1151" spans="13:17" x14ac:dyDescent="0.2">
      <c r="M1151" s="1"/>
      <c r="N1151" s="292"/>
      <c r="O1151" s="163"/>
      <c r="P1151" s="163"/>
      <c r="Q1151" s="163"/>
    </row>
    <row r="1152" spans="13:17" x14ac:dyDescent="0.2">
      <c r="M1152" s="1"/>
      <c r="N1152" s="292"/>
      <c r="O1152" s="163"/>
      <c r="P1152" s="163"/>
      <c r="Q1152" s="163"/>
    </row>
    <row r="1153" spans="13:17" x14ac:dyDescent="0.2">
      <c r="M1153" s="1"/>
      <c r="N1153" s="292"/>
      <c r="O1153" s="163"/>
      <c r="P1153" s="163"/>
      <c r="Q1153" s="163"/>
    </row>
    <row r="1154" spans="13:17" x14ac:dyDescent="0.2">
      <c r="M1154" s="1"/>
      <c r="N1154" s="292"/>
      <c r="O1154" s="163"/>
      <c r="P1154" s="163"/>
      <c r="Q1154" s="163"/>
    </row>
    <row r="1155" spans="13:17" x14ac:dyDescent="0.2">
      <c r="M1155" s="1"/>
      <c r="N1155" s="292"/>
      <c r="O1155" s="163"/>
      <c r="P1155" s="163"/>
      <c r="Q1155" s="163"/>
    </row>
    <row r="1156" spans="13:17" x14ac:dyDescent="0.2">
      <c r="M1156" s="1"/>
      <c r="N1156" s="292"/>
      <c r="O1156" s="163"/>
      <c r="P1156" s="163"/>
      <c r="Q1156" s="163"/>
    </row>
    <row r="1157" spans="13:17" x14ac:dyDescent="0.2">
      <c r="M1157" s="1"/>
      <c r="N1157" s="292"/>
      <c r="O1157" s="163"/>
      <c r="P1157" s="163"/>
      <c r="Q1157" s="163"/>
    </row>
    <row r="1158" spans="13:17" x14ac:dyDescent="0.2">
      <c r="M1158" s="1"/>
      <c r="N1158" s="292"/>
      <c r="O1158" s="163"/>
      <c r="P1158" s="163"/>
      <c r="Q1158" s="163"/>
    </row>
    <row r="1159" spans="13:17" x14ac:dyDescent="0.2">
      <c r="M1159" s="1"/>
      <c r="N1159" s="292"/>
      <c r="O1159" s="163"/>
      <c r="P1159" s="163"/>
      <c r="Q1159" s="163"/>
    </row>
    <row r="1160" spans="13:17" x14ac:dyDescent="0.2">
      <c r="M1160" s="1"/>
      <c r="N1160" s="292"/>
      <c r="O1160" s="163"/>
      <c r="P1160" s="163"/>
      <c r="Q1160" s="163"/>
    </row>
    <row r="1161" spans="13:17" x14ac:dyDescent="0.2">
      <c r="M1161" s="1"/>
      <c r="N1161" s="292"/>
      <c r="O1161" s="163"/>
      <c r="P1161" s="163"/>
      <c r="Q1161" s="163"/>
    </row>
    <row r="1162" spans="13:17" x14ac:dyDescent="0.2">
      <c r="M1162" s="1"/>
      <c r="N1162" s="292"/>
      <c r="O1162" s="163"/>
      <c r="P1162" s="163"/>
      <c r="Q1162" s="163"/>
    </row>
    <row r="1163" spans="13:17" x14ac:dyDescent="0.2">
      <c r="M1163" s="1"/>
      <c r="N1163" s="292"/>
      <c r="O1163" s="163"/>
      <c r="P1163" s="163"/>
      <c r="Q1163" s="163"/>
    </row>
    <row r="1164" spans="13:17" x14ac:dyDescent="0.2">
      <c r="M1164" s="1"/>
      <c r="N1164" s="292"/>
      <c r="O1164" s="163"/>
      <c r="P1164" s="163"/>
      <c r="Q1164" s="163"/>
    </row>
    <row r="1165" spans="13:17" x14ac:dyDescent="0.2">
      <c r="M1165" s="1"/>
      <c r="N1165" s="292"/>
      <c r="O1165" s="163"/>
      <c r="P1165" s="163"/>
      <c r="Q1165" s="163"/>
    </row>
    <row r="1166" spans="13:17" x14ac:dyDescent="0.2">
      <c r="M1166" s="1"/>
      <c r="N1166" s="292"/>
      <c r="O1166" s="163"/>
      <c r="P1166" s="163"/>
      <c r="Q1166" s="163"/>
    </row>
    <row r="1167" spans="13:17" x14ac:dyDescent="0.2">
      <c r="M1167" s="1"/>
      <c r="N1167" s="292"/>
      <c r="O1167" s="163"/>
      <c r="P1167" s="163"/>
      <c r="Q1167" s="163"/>
    </row>
    <row r="1168" spans="13:17" x14ac:dyDescent="0.2">
      <c r="M1168" s="1"/>
      <c r="N1168" s="292"/>
      <c r="O1168" s="163"/>
      <c r="P1168" s="163"/>
      <c r="Q1168" s="163"/>
    </row>
    <row r="1169" spans="13:17" x14ac:dyDescent="0.2">
      <c r="M1169" s="1"/>
      <c r="N1169" s="292"/>
      <c r="O1169" s="163"/>
      <c r="P1169" s="163"/>
      <c r="Q1169" s="163"/>
    </row>
    <row r="1170" spans="13:17" x14ac:dyDescent="0.2">
      <c r="M1170" s="1"/>
      <c r="N1170" s="292"/>
      <c r="O1170" s="163"/>
      <c r="P1170" s="163"/>
      <c r="Q1170" s="163"/>
    </row>
    <row r="1171" spans="13:17" x14ac:dyDescent="0.2">
      <c r="M1171" s="1"/>
      <c r="N1171" s="292"/>
      <c r="O1171" s="163"/>
      <c r="P1171" s="163"/>
      <c r="Q1171" s="163"/>
    </row>
    <row r="1172" spans="13:17" x14ac:dyDescent="0.2">
      <c r="M1172" s="1"/>
      <c r="N1172" s="292"/>
      <c r="O1172" s="163"/>
      <c r="P1172" s="163"/>
      <c r="Q1172" s="163"/>
    </row>
    <row r="1173" spans="13:17" x14ac:dyDescent="0.2">
      <c r="M1173" s="1"/>
      <c r="N1173" s="292"/>
      <c r="O1173" s="163"/>
      <c r="P1173" s="163"/>
      <c r="Q1173" s="163"/>
    </row>
    <row r="1174" spans="13:17" x14ac:dyDescent="0.2">
      <c r="M1174" s="1"/>
      <c r="N1174" s="292"/>
      <c r="O1174" s="163"/>
      <c r="P1174" s="163"/>
      <c r="Q1174" s="163"/>
    </row>
    <row r="1175" spans="13:17" x14ac:dyDescent="0.2">
      <c r="M1175" s="1"/>
      <c r="N1175" s="292"/>
      <c r="O1175" s="163"/>
      <c r="P1175" s="163"/>
      <c r="Q1175" s="163"/>
    </row>
    <row r="1176" spans="13:17" x14ac:dyDescent="0.2">
      <c r="M1176" s="1"/>
      <c r="N1176" s="292"/>
      <c r="O1176" s="163"/>
      <c r="P1176" s="163"/>
      <c r="Q1176" s="163"/>
    </row>
    <row r="1177" spans="13:17" x14ac:dyDescent="0.2">
      <c r="M1177" s="1"/>
      <c r="N1177" s="292"/>
      <c r="O1177" s="163"/>
      <c r="P1177" s="163"/>
      <c r="Q1177" s="163"/>
    </row>
    <row r="1178" spans="13:17" x14ac:dyDescent="0.2">
      <c r="M1178" s="1"/>
      <c r="N1178" s="292"/>
      <c r="O1178" s="163"/>
      <c r="P1178" s="163"/>
      <c r="Q1178" s="163"/>
    </row>
    <row r="1179" spans="13:17" x14ac:dyDescent="0.2">
      <c r="M1179" s="1"/>
      <c r="N1179" s="292"/>
      <c r="O1179" s="163"/>
      <c r="P1179" s="163"/>
      <c r="Q1179" s="163"/>
    </row>
    <row r="1180" spans="13:17" x14ac:dyDescent="0.2">
      <c r="M1180" s="1"/>
      <c r="N1180" s="292"/>
      <c r="O1180" s="163"/>
      <c r="P1180" s="163"/>
      <c r="Q1180" s="163"/>
    </row>
    <row r="1181" spans="13:17" x14ac:dyDescent="0.2">
      <c r="M1181" s="1"/>
      <c r="N1181" s="292"/>
      <c r="O1181" s="163"/>
      <c r="P1181" s="163"/>
      <c r="Q1181" s="163"/>
    </row>
    <row r="1182" spans="13:17" x14ac:dyDescent="0.2">
      <c r="M1182" s="1"/>
      <c r="N1182" s="292"/>
      <c r="O1182" s="163"/>
      <c r="P1182" s="163"/>
      <c r="Q1182" s="163"/>
    </row>
    <row r="1183" spans="13:17" x14ac:dyDescent="0.2">
      <c r="M1183" s="1"/>
      <c r="N1183" s="292"/>
      <c r="O1183" s="163"/>
      <c r="P1183" s="163"/>
      <c r="Q1183" s="163"/>
    </row>
    <row r="1184" spans="13:17" x14ac:dyDescent="0.2">
      <c r="M1184" s="1"/>
      <c r="N1184" s="292"/>
      <c r="O1184" s="163"/>
      <c r="P1184" s="163"/>
      <c r="Q1184" s="163"/>
    </row>
    <row r="1185" spans="13:17" x14ac:dyDescent="0.2">
      <c r="M1185" s="1"/>
      <c r="N1185" s="292"/>
      <c r="O1185" s="163"/>
      <c r="P1185" s="163"/>
      <c r="Q1185" s="163"/>
    </row>
    <row r="1186" spans="13:17" x14ac:dyDescent="0.2">
      <c r="M1186" s="1"/>
      <c r="N1186" s="292"/>
      <c r="O1186" s="163"/>
      <c r="P1186" s="163"/>
      <c r="Q1186" s="163"/>
    </row>
    <row r="1187" spans="13:17" x14ac:dyDescent="0.2">
      <c r="M1187" s="1"/>
      <c r="N1187" s="292"/>
      <c r="O1187" s="163"/>
      <c r="P1187" s="163"/>
      <c r="Q1187" s="163"/>
    </row>
    <row r="1188" spans="13:17" x14ac:dyDescent="0.2">
      <c r="M1188" s="1"/>
      <c r="N1188" s="292"/>
      <c r="O1188" s="163"/>
      <c r="P1188" s="163"/>
      <c r="Q1188" s="163"/>
    </row>
    <row r="1189" spans="13:17" x14ac:dyDescent="0.2">
      <c r="M1189" s="1"/>
      <c r="N1189" s="292"/>
      <c r="O1189" s="163"/>
      <c r="P1189" s="163"/>
      <c r="Q1189" s="163"/>
    </row>
    <row r="1190" spans="13:17" x14ac:dyDescent="0.2">
      <c r="M1190" s="1"/>
      <c r="N1190" s="292"/>
      <c r="O1190" s="163"/>
      <c r="P1190" s="163"/>
      <c r="Q1190" s="163"/>
    </row>
    <row r="1191" spans="13:17" x14ac:dyDescent="0.2">
      <c r="M1191" s="1"/>
      <c r="N1191" s="292"/>
      <c r="O1191" s="163"/>
      <c r="P1191" s="163"/>
      <c r="Q1191" s="163"/>
    </row>
    <row r="1192" spans="13:17" x14ac:dyDescent="0.2">
      <c r="M1192" s="1"/>
      <c r="N1192" s="292"/>
      <c r="O1192" s="163"/>
      <c r="P1192" s="163"/>
      <c r="Q1192" s="163"/>
    </row>
    <row r="1193" spans="13:17" x14ac:dyDescent="0.2">
      <c r="M1193" s="1"/>
      <c r="N1193" s="292"/>
      <c r="O1193" s="163"/>
      <c r="P1193" s="163"/>
      <c r="Q1193" s="163"/>
    </row>
    <row r="1194" spans="13:17" x14ac:dyDescent="0.2">
      <c r="M1194" s="1"/>
      <c r="N1194" s="292"/>
      <c r="O1194" s="163"/>
      <c r="P1194" s="163"/>
      <c r="Q1194" s="163"/>
    </row>
    <row r="1195" spans="13:17" x14ac:dyDescent="0.2">
      <c r="M1195" s="1"/>
      <c r="N1195" s="292"/>
      <c r="O1195" s="163"/>
      <c r="P1195" s="163"/>
      <c r="Q1195" s="163"/>
    </row>
    <row r="1196" spans="13:17" x14ac:dyDescent="0.2">
      <c r="M1196" s="1"/>
      <c r="N1196" s="292"/>
      <c r="O1196" s="163"/>
      <c r="P1196" s="163"/>
      <c r="Q1196" s="163"/>
    </row>
    <row r="1197" spans="13:17" x14ac:dyDescent="0.2">
      <c r="M1197" s="1"/>
      <c r="N1197" s="292"/>
      <c r="O1197" s="163"/>
      <c r="P1197" s="163"/>
      <c r="Q1197" s="163"/>
    </row>
    <row r="1198" spans="13:17" x14ac:dyDescent="0.2">
      <c r="M1198" s="1"/>
      <c r="N1198" s="292"/>
      <c r="O1198" s="163"/>
      <c r="P1198" s="163"/>
      <c r="Q1198" s="163"/>
    </row>
    <row r="1199" spans="13:17" x14ac:dyDescent="0.2">
      <c r="M1199" s="1"/>
      <c r="N1199" s="292"/>
      <c r="O1199" s="163"/>
      <c r="P1199" s="163"/>
      <c r="Q1199" s="163"/>
    </row>
    <row r="1200" spans="13:17" x14ac:dyDescent="0.2">
      <c r="M1200" s="1"/>
      <c r="N1200" s="292"/>
      <c r="O1200" s="163"/>
      <c r="P1200" s="163"/>
      <c r="Q1200" s="163"/>
    </row>
    <row r="1201" spans="13:17" x14ac:dyDescent="0.2">
      <c r="M1201" s="1"/>
      <c r="N1201" s="292"/>
      <c r="O1201" s="163"/>
      <c r="P1201" s="163"/>
      <c r="Q1201" s="163"/>
    </row>
    <row r="1202" spans="13:17" x14ac:dyDescent="0.2">
      <c r="M1202" s="1"/>
      <c r="N1202" s="292"/>
      <c r="O1202" s="163"/>
      <c r="P1202" s="163"/>
      <c r="Q1202" s="163"/>
    </row>
    <row r="1203" spans="13:17" x14ac:dyDescent="0.2">
      <c r="M1203" s="1"/>
      <c r="N1203" s="292"/>
      <c r="O1203" s="163"/>
      <c r="P1203" s="163"/>
      <c r="Q1203" s="163"/>
    </row>
    <row r="1204" spans="13:17" x14ac:dyDescent="0.2">
      <c r="M1204" s="1"/>
      <c r="N1204" s="292"/>
      <c r="O1204" s="163"/>
      <c r="P1204" s="163"/>
      <c r="Q1204" s="163"/>
    </row>
    <row r="1205" spans="13:17" x14ac:dyDescent="0.2">
      <c r="M1205" s="1"/>
      <c r="N1205" s="292"/>
      <c r="O1205" s="163"/>
      <c r="P1205" s="163"/>
      <c r="Q1205" s="163"/>
    </row>
    <row r="1206" spans="13:17" x14ac:dyDescent="0.2">
      <c r="M1206" s="1"/>
      <c r="N1206" s="292"/>
      <c r="O1206" s="163"/>
      <c r="P1206" s="163"/>
      <c r="Q1206" s="163"/>
    </row>
    <row r="1207" spans="13:17" x14ac:dyDescent="0.2">
      <c r="M1207" s="1"/>
      <c r="N1207" s="292"/>
      <c r="O1207" s="163"/>
      <c r="P1207" s="163"/>
      <c r="Q1207" s="163"/>
    </row>
    <row r="1208" spans="13:17" x14ac:dyDescent="0.2">
      <c r="M1208" s="1"/>
      <c r="N1208" s="292"/>
      <c r="O1208" s="163"/>
      <c r="P1208" s="163"/>
      <c r="Q1208" s="163"/>
    </row>
    <row r="1209" spans="13:17" x14ac:dyDescent="0.2">
      <c r="M1209" s="1"/>
      <c r="N1209" s="292"/>
      <c r="O1209" s="163"/>
      <c r="P1209" s="163"/>
      <c r="Q1209" s="163"/>
    </row>
    <row r="1210" spans="13:17" x14ac:dyDescent="0.2">
      <c r="M1210" s="1"/>
      <c r="N1210" s="292"/>
      <c r="O1210" s="163"/>
      <c r="P1210" s="163"/>
      <c r="Q1210" s="163"/>
    </row>
    <row r="1211" spans="13:17" x14ac:dyDescent="0.2">
      <c r="M1211" s="1"/>
      <c r="N1211" s="292"/>
      <c r="O1211" s="163"/>
      <c r="P1211" s="163"/>
      <c r="Q1211" s="163"/>
    </row>
    <row r="1212" spans="13:17" x14ac:dyDescent="0.2">
      <c r="M1212" s="1"/>
      <c r="N1212" s="292"/>
      <c r="O1212" s="163"/>
      <c r="P1212" s="163"/>
      <c r="Q1212" s="163"/>
    </row>
    <row r="1213" spans="13:17" x14ac:dyDescent="0.2">
      <c r="M1213" s="1"/>
      <c r="N1213" s="292"/>
      <c r="O1213" s="163"/>
      <c r="P1213" s="163"/>
      <c r="Q1213" s="163"/>
    </row>
    <row r="1214" spans="13:17" x14ac:dyDescent="0.2">
      <c r="M1214" s="1"/>
      <c r="N1214" s="292"/>
      <c r="O1214" s="163"/>
      <c r="P1214" s="163"/>
      <c r="Q1214" s="163"/>
    </row>
    <row r="1215" spans="13:17" x14ac:dyDescent="0.2">
      <c r="M1215" s="1"/>
      <c r="N1215" s="292"/>
      <c r="O1215" s="163"/>
      <c r="P1215" s="163"/>
      <c r="Q1215" s="163"/>
    </row>
    <row r="1216" spans="13:17" x14ac:dyDescent="0.2">
      <c r="M1216" s="1"/>
      <c r="N1216" s="292"/>
      <c r="O1216" s="163"/>
      <c r="P1216" s="163"/>
      <c r="Q1216" s="163"/>
    </row>
    <row r="1217" spans="13:17" x14ac:dyDescent="0.2">
      <c r="M1217" s="1"/>
      <c r="N1217" s="292"/>
      <c r="O1217" s="163"/>
      <c r="P1217" s="163"/>
      <c r="Q1217" s="163"/>
    </row>
    <row r="1218" spans="13:17" x14ac:dyDescent="0.2">
      <c r="M1218" s="1"/>
      <c r="N1218" s="292"/>
      <c r="O1218" s="163"/>
      <c r="P1218" s="163"/>
      <c r="Q1218" s="163"/>
    </row>
    <row r="1219" spans="13:17" x14ac:dyDescent="0.2">
      <c r="M1219" s="1"/>
      <c r="N1219" s="292"/>
      <c r="O1219" s="163"/>
      <c r="P1219" s="163"/>
      <c r="Q1219" s="163"/>
    </row>
    <row r="1220" spans="13:17" x14ac:dyDescent="0.2">
      <c r="M1220" s="1"/>
      <c r="N1220" s="292"/>
      <c r="O1220" s="163"/>
      <c r="P1220" s="163"/>
      <c r="Q1220" s="163"/>
    </row>
    <row r="1221" spans="13:17" x14ac:dyDescent="0.2">
      <c r="M1221" s="1"/>
      <c r="N1221" s="292"/>
      <c r="O1221" s="163"/>
      <c r="P1221" s="163"/>
      <c r="Q1221" s="163"/>
    </row>
    <row r="1222" spans="13:17" x14ac:dyDescent="0.2">
      <c r="M1222" s="1"/>
      <c r="N1222" s="292"/>
      <c r="O1222" s="163"/>
      <c r="P1222" s="163"/>
      <c r="Q1222" s="163"/>
    </row>
    <row r="1223" spans="13:17" x14ac:dyDescent="0.2">
      <c r="M1223" s="1"/>
      <c r="N1223" s="292"/>
      <c r="O1223" s="163"/>
      <c r="P1223" s="163"/>
      <c r="Q1223" s="163"/>
    </row>
    <row r="1224" spans="13:17" x14ac:dyDescent="0.2">
      <c r="M1224" s="1"/>
      <c r="N1224" s="292"/>
      <c r="O1224" s="163"/>
      <c r="P1224" s="163"/>
      <c r="Q1224" s="163"/>
    </row>
    <row r="1225" spans="13:17" x14ac:dyDescent="0.2">
      <c r="M1225" s="1"/>
      <c r="N1225" s="292"/>
      <c r="O1225" s="163"/>
      <c r="P1225" s="163"/>
      <c r="Q1225" s="163"/>
    </row>
    <row r="1226" spans="13:17" x14ac:dyDescent="0.2">
      <c r="M1226" s="1"/>
      <c r="N1226" s="292"/>
      <c r="O1226" s="163"/>
      <c r="P1226" s="163"/>
      <c r="Q1226" s="163"/>
    </row>
    <row r="1227" spans="13:17" x14ac:dyDescent="0.2">
      <c r="M1227" s="1"/>
      <c r="N1227" s="292"/>
      <c r="O1227" s="163"/>
      <c r="P1227" s="163"/>
      <c r="Q1227" s="163"/>
    </row>
    <row r="1228" spans="13:17" x14ac:dyDescent="0.2">
      <c r="M1228" s="1"/>
      <c r="N1228" s="292"/>
      <c r="O1228" s="163"/>
      <c r="P1228" s="163"/>
      <c r="Q1228" s="163"/>
    </row>
    <row r="1229" spans="13:17" x14ac:dyDescent="0.2">
      <c r="M1229" s="1"/>
      <c r="N1229" s="292"/>
      <c r="O1229" s="163"/>
      <c r="P1229" s="163"/>
      <c r="Q1229" s="163"/>
    </row>
    <row r="1230" spans="13:17" x14ac:dyDescent="0.2">
      <c r="M1230" s="1"/>
      <c r="N1230" s="292"/>
      <c r="O1230" s="163"/>
      <c r="P1230" s="163"/>
      <c r="Q1230" s="163"/>
    </row>
    <row r="1231" spans="13:17" x14ac:dyDescent="0.2">
      <c r="M1231" s="1"/>
      <c r="N1231" s="292"/>
      <c r="O1231" s="163"/>
      <c r="P1231" s="163"/>
      <c r="Q1231" s="163"/>
    </row>
    <row r="1232" spans="13:17" x14ac:dyDescent="0.2">
      <c r="M1232" s="1"/>
      <c r="N1232" s="292"/>
      <c r="O1232" s="163"/>
      <c r="P1232" s="163"/>
      <c r="Q1232" s="163"/>
    </row>
    <row r="1233" spans="13:17" x14ac:dyDescent="0.2">
      <c r="M1233" s="1"/>
      <c r="N1233" s="292"/>
      <c r="O1233" s="163"/>
      <c r="P1233" s="163"/>
      <c r="Q1233" s="163"/>
    </row>
    <row r="1234" spans="13:17" x14ac:dyDescent="0.2">
      <c r="M1234" s="1"/>
      <c r="N1234" s="292"/>
      <c r="O1234" s="163"/>
      <c r="P1234" s="163"/>
      <c r="Q1234" s="163"/>
    </row>
    <row r="1235" spans="13:17" x14ac:dyDescent="0.2">
      <c r="M1235" s="1"/>
      <c r="N1235" s="292"/>
      <c r="O1235" s="163"/>
      <c r="P1235" s="163"/>
      <c r="Q1235" s="163"/>
    </row>
    <row r="1236" spans="13:17" x14ac:dyDescent="0.2">
      <c r="M1236" s="1"/>
      <c r="N1236" s="292"/>
      <c r="O1236" s="163"/>
      <c r="P1236" s="163"/>
      <c r="Q1236" s="163"/>
    </row>
    <row r="1237" spans="13:17" x14ac:dyDescent="0.2">
      <c r="M1237" s="1"/>
      <c r="N1237" s="292"/>
      <c r="O1237" s="163"/>
      <c r="P1237" s="163"/>
      <c r="Q1237" s="163"/>
    </row>
    <row r="1238" spans="13:17" x14ac:dyDescent="0.2">
      <c r="M1238" s="1"/>
      <c r="N1238" s="292"/>
      <c r="O1238" s="163"/>
      <c r="P1238" s="163"/>
      <c r="Q1238" s="163"/>
    </row>
    <row r="1239" spans="13:17" x14ac:dyDescent="0.2">
      <c r="M1239" s="1"/>
      <c r="N1239" s="292"/>
      <c r="O1239" s="163"/>
      <c r="P1239" s="163"/>
      <c r="Q1239" s="163"/>
    </row>
    <row r="1240" spans="13:17" x14ac:dyDescent="0.2">
      <c r="M1240" s="1"/>
      <c r="N1240" s="292"/>
      <c r="O1240" s="163"/>
      <c r="P1240" s="163"/>
      <c r="Q1240" s="163"/>
    </row>
    <row r="1241" spans="13:17" x14ac:dyDescent="0.2">
      <c r="M1241" s="1"/>
      <c r="N1241" s="292"/>
      <c r="O1241" s="163"/>
      <c r="P1241" s="163"/>
      <c r="Q1241" s="163"/>
    </row>
    <row r="1242" spans="13:17" x14ac:dyDescent="0.2">
      <c r="M1242" s="1"/>
      <c r="N1242" s="292"/>
      <c r="O1242" s="163"/>
      <c r="P1242" s="163"/>
      <c r="Q1242" s="163"/>
    </row>
    <row r="1243" spans="13:17" x14ac:dyDescent="0.2">
      <c r="M1243" s="1"/>
      <c r="N1243" s="292"/>
      <c r="O1243" s="163"/>
      <c r="P1243" s="163"/>
      <c r="Q1243" s="163"/>
    </row>
    <row r="1244" spans="13:17" x14ac:dyDescent="0.2">
      <c r="M1244" s="1"/>
      <c r="N1244" s="292"/>
      <c r="O1244" s="163"/>
      <c r="P1244" s="163"/>
      <c r="Q1244" s="163"/>
    </row>
    <row r="1245" spans="13:17" x14ac:dyDescent="0.2">
      <c r="M1245" s="1"/>
      <c r="N1245" s="292"/>
      <c r="O1245" s="163"/>
      <c r="P1245" s="163"/>
      <c r="Q1245" s="163"/>
    </row>
    <row r="1246" spans="13:17" x14ac:dyDescent="0.2">
      <c r="M1246" s="1"/>
      <c r="N1246" s="292"/>
      <c r="O1246" s="163"/>
      <c r="P1246" s="163"/>
      <c r="Q1246" s="163"/>
    </row>
    <row r="1247" spans="13:17" x14ac:dyDescent="0.2">
      <c r="M1247" s="1"/>
      <c r="N1247" s="292"/>
      <c r="O1247" s="163"/>
      <c r="P1247" s="163"/>
      <c r="Q1247" s="163"/>
    </row>
    <row r="1248" spans="13:17" x14ac:dyDescent="0.2">
      <c r="M1248" s="1"/>
      <c r="N1248" s="292"/>
      <c r="O1248" s="163"/>
      <c r="P1248" s="163"/>
      <c r="Q1248" s="163"/>
    </row>
    <row r="1249" spans="13:17" x14ac:dyDescent="0.2">
      <c r="M1249" s="1"/>
      <c r="N1249" s="292"/>
      <c r="O1249" s="163"/>
      <c r="P1249" s="163"/>
      <c r="Q1249" s="163"/>
    </row>
    <row r="1250" spans="13:17" x14ac:dyDescent="0.2">
      <c r="M1250" s="1"/>
      <c r="N1250" s="292"/>
      <c r="O1250" s="163"/>
      <c r="P1250" s="163"/>
      <c r="Q1250" s="163"/>
    </row>
    <row r="1251" spans="13:17" x14ac:dyDescent="0.2">
      <c r="M1251" s="1"/>
      <c r="N1251" s="292"/>
      <c r="O1251" s="163"/>
      <c r="P1251" s="163"/>
      <c r="Q1251" s="163"/>
    </row>
    <row r="1252" spans="13:17" x14ac:dyDescent="0.2">
      <c r="M1252" s="1"/>
      <c r="N1252" s="292"/>
      <c r="O1252" s="163"/>
      <c r="P1252" s="163"/>
      <c r="Q1252" s="163"/>
    </row>
    <row r="1253" spans="13:17" x14ac:dyDescent="0.2">
      <c r="M1253" s="1"/>
      <c r="N1253" s="292"/>
      <c r="O1253" s="163"/>
      <c r="P1253" s="163"/>
      <c r="Q1253" s="163"/>
    </row>
    <row r="1254" spans="13:17" x14ac:dyDescent="0.2">
      <c r="M1254" s="1"/>
      <c r="N1254" s="292"/>
      <c r="O1254" s="163"/>
      <c r="P1254" s="163"/>
      <c r="Q1254" s="163"/>
    </row>
    <row r="1255" spans="13:17" x14ac:dyDescent="0.2">
      <c r="M1255" s="1"/>
      <c r="N1255" s="292"/>
      <c r="O1255" s="163"/>
      <c r="P1255" s="163"/>
      <c r="Q1255" s="163"/>
    </row>
    <row r="1256" spans="13:17" x14ac:dyDescent="0.2">
      <c r="M1256" s="1"/>
      <c r="N1256" s="292"/>
      <c r="O1256" s="163"/>
      <c r="P1256" s="163"/>
      <c r="Q1256" s="163"/>
    </row>
    <row r="1257" spans="13:17" x14ac:dyDescent="0.2">
      <c r="M1257" s="1"/>
      <c r="N1257" s="292"/>
      <c r="O1257" s="163"/>
      <c r="P1257" s="163"/>
      <c r="Q1257" s="163"/>
    </row>
    <row r="1258" spans="13:17" x14ac:dyDescent="0.2">
      <c r="M1258" s="1"/>
      <c r="N1258" s="292"/>
      <c r="O1258" s="163"/>
      <c r="P1258" s="163"/>
      <c r="Q1258" s="163"/>
    </row>
    <row r="1259" spans="13:17" x14ac:dyDescent="0.2">
      <c r="M1259" s="1"/>
      <c r="N1259" s="292"/>
      <c r="O1259" s="163"/>
      <c r="P1259" s="163"/>
      <c r="Q1259" s="163"/>
    </row>
    <row r="1260" spans="13:17" x14ac:dyDescent="0.2">
      <c r="M1260" s="1"/>
      <c r="N1260" s="292"/>
      <c r="O1260" s="163"/>
      <c r="P1260" s="163"/>
      <c r="Q1260" s="163"/>
    </row>
    <row r="1261" spans="13:17" x14ac:dyDescent="0.2">
      <c r="M1261" s="1"/>
      <c r="N1261" s="292"/>
      <c r="O1261" s="163"/>
      <c r="P1261" s="163"/>
      <c r="Q1261" s="163"/>
    </row>
    <row r="1262" spans="13:17" x14ac:dyDescent="0.2">
      <c r="M1262" s="1"/>
      <c r="N1262" s="292"/>
      <c r="O1262" s="163"/>
      <c r="P1262" s="163"/>
      <c r="Q1262" s="163"/>
    </row>
    <row r="1263" spans="13:17" x14ac:dyDescent="0.2">
      <c r="M1263" s="1"/>
      <c r="N1263" s="292"/>
      <c r="O1263" s="163"/>
      <c r="P1263" s="163"/>
      <c r="Q1263" s="163"/>
    </row>
    <row r="1264" spans="13:17" x14ac:dyDescent="0.2">
      <c r="M1264" s="1"/>
      <c r="N1264" s="292"/>
      <c r="O1264" s="163"/>
      <c r="P1264" s="163"/>
      <c r="Q1264" s="163"/>
    </row>
    <row r="1265" spans="13:17" x14ac:dyDescent="0.2">
      <c r="M1265" s="1"/>
      <c r="N1265" s="292"/>
      <c r="O1265" s="163"/>
      <c r="P1265" s="163"/>
      <c r="Q1265" s="163"/>
    </row>
    <row r="1266" spans="13:17" x14ac:dyDescent="0.2">
      <c r="M1266" s="1"/>
      <c r="N1266" s="292"/>
      <c r="O1266" s="163"/>
      <c r="P1266" s="163"/>
      <c r="Q1266" s="163"/>
    </row>
    <row r="1267" spans="13:17" x14ac:dyDescent="0.2">
      <c r="M1267" s="1"/>
      <c r="N1267" s="292"/>
      <c r="O1267" s="163"/>
      <c r="P1267" s="163"/>
      <c r="Q1267" s="163"/>
    </row>
    <row r="1268" spans="13:17" x14ac:dyDescent="0.2">
      <c r="M1268" s="1"/>
      <c r="N1268" s="292"/>
      <c r="O1268" s="163"/>
      <c r="P1268" s="163"/>
      <c r="Q1268" s="163"/>
    </row>
    <row r="1269" spans="13:17" x14ac:dyDescent="0.2">
      <c r="M1269" s="1"/>
      <c r="N1269" s="292"/>
      <c r="O1269" s="163"/>
      <c r="P1269" s="163"/>
      <c r="Q1269" s="163"/>
    </row>
    <row r="1270" spans="13:17" x14ac:dyDescent="0.2">
      <c r="M1270" s="1"/>
      <c r="N1270" s="292"/>
      <c r="O1270" s="163"/>
      <c r="P1270" s="163"/>
      <c r="Q1270" s="163"/>
    </row>
    <row r="1271" spans="13:17" x14ac:dyDescent="0.2">
      <c r="M1271" s="1"/>
      <c r="N1271" s="292"/>
      <c r="O1271" s="163"/>
      <c r="P1271" s="163"/>
      <c r="Q1271" s="163"/>
    </row>
    <row r="1272" spans="13:17" x14ac:dyDescent="0.2">
      <c r="M1272" s="1"/>
      <c r="N1272" s="292"/>
      <c r="O1272" s="163"/>
      <c r="P1272" s="163"/>
      <c r="Q1272" s="163"/>
    </row>
    <row r="1273" spans="13:17" x14ac:dyDescent="0.2">
      <c r="M1273" s="1"/>
      <c r="N1273" s="292"/>
      <c r="O1273" s="163"/>
      <c r="P1273" s="163"/>
      <c r="Q1273" s="163"/>
    </row>
    <row r="1274" spans="13:17" x14ac:dyDescent="0.2">
      <c r="M1274" s="1"/>
      <c r="N1274" s="292"/>
      <c r="O1274" s="163"/>
      <c r="P1274" s="163"/>
      <c r="Q1274" s="163"/>
    </row>
    <row r="1275" spans="13:17" x14ac:dyDescent="0.2">
      <c r="M1275" s="1"/>
      <c r="N1275" s="292"/>
      <c r="O1275" s="163"/>
      <c r="P1275" s="163"/>
      <c r="Q1275" s="163"/>
    </row>
    <row r="1276" spans="13:17" x14ac:dyDescent="0.2">
      <c r="M1276" s="1"/>
      <c r="N1276" s="292"/>
      <c r="O1276" s="163"/>
      <c r="P1276" s="163"/>
      <c r="Q1276" s="163"/>
    </row>
    <row r="1277" spans="13:17" x14ac:dyDescent="0.2">
      <c r="M1277" s="1"/>
      <c r="N1277" s="292"/>
      <c r="O1277" s="163"/>
      <c r="P1277" s="163"/>
      <c r="Q1277" s="163"/>
    </row>
    <row r="1278" spans="13:17" x14ac:dyDescent="0.2">
      <c r="M1278" s="1"/>
      <c r="N1278" s="292"/>
      <c r="O1278" s="163"/>
      <c r="P1278" s="163"/>
      <c r="Q1278" s="163"/>
    </row>
    <row r="1279" spans="13:17" x14ac:dyDescent="0.2">
      <c r="M1279" s="1"/>
      <c r="N1279" s="292"/>
      <c r="O1279" s="163"/>
      <c r="P1279" s="163"/>
      <c r="Q1279" s="163"/>
    </row>
    <row r="1280" spans="13:17" x14ac:dyDescent="0.2">
      <c r="M1280" s="1"/>
      <c r="N1280" s="292"/>
      <c r="O1280" s="163"/>
      <c r="P1280" s="163"/>
      <c r="Q1280" s="163"/>
    </row>
    <row r="1281" spans="13:17" x14ac:dyDescent="0.2">
      <c r="M1281" s="1"/>
      <c r="N1281" s="292"/>
      <c r="O1281" s="163"/>
      <c r="P1281" s="163"/>
      <c r="Q1281" s="163"/>
    </row>
    <row r="1282" spans="13:17" x14ac:dyDescent="0.2">
      <c r="M1282" s="1"/>
      <c r="N1282" s="292"/>
      <c r="O1282" s="163"/>
      <c r="P1282" s="163"/>
      <c r="Q1282" s="163"/>
    </row>
    <row r="1283" spans="13:17" x14ac:dyDescent="0.2">
      <c r="M1283" s="1"/>
      <c r="N1283" s="292"/>
      <c r="O1283" s="163"/>
      <c r="P1283" s="163"/>
      <c r="Q1283" s="163"/>
    </row>
    <row r="1284" spans="13:17" x14ac:dyDescent="0.2">
      <c r="M1284" s="1"/>
      <c r="N1284" s="292"/>
      <c r="O1284" s="163"/>
      <c r="P1284" s="163"/>
      <c r="Q1284" s="163"/>
    </row>
    <row r="1285" spans="13:17" x14ac:dyDescent="0.2">
      <c r="M1285" s="1"/>
      <c r="N1285" s="292"/>
      <c r="O1285" s="163"/>
      <c r="P1285" s="163"/>
      <c r="Q1285" s="163"/>
    </row>
    <row r="1286" spans="13:17" x14ac:dyDescent="0.2">
      <c r="M1286" s="1"/>
      <c r="N1286" s="292"/>
      <c r="O1286" s="163"/>
      <c r="P1286" s="163"/>
      <c r="Q1286" s="163"/>
    </row>
    <row r="1287" spans="13:17" x14ac:dyDescent="0.2">
      <c r="M1287" s="1"/>
      <c r="N1287" s="292"/>
      <c r="O1287" s="163"/>
      <c r="P1287" s="163"/>
      <c r="Q1287" s="163"/>
    </row>
    <row r="1288" spans="13:17" x14ac:dyDescent="0.2">
      <c r="M1288" s="1"/>
      <c r="N1288" s="292"/>
      <c r="O1288" s="163"/>
      <c r="P1288" s="163"/>
      <c r="Q1288" s="163"/>
    </row>
    <row r="1289" spans="13:17" x14ac:dyDescent="0.2">
      <c r="M1289" s="1"/>
      <c r="N1289" s="292"/>
      <c r="O1289" s="163"/>
      <c r="P1289" s="163"/>
      <c r="Q1289" s="163"/>
    </row>
    <row r="1290" spans="13:17" x14ac:dyDescent="0.2">
      <c r="M1290" s="1"/>
      <c r="N1290" s="292"/>
      <c r="O1290" s="163"/>
      <c r="P1290" s="163"/>
      <c r="Q1290" s="163"/>
    </row>
    <row r="1291" spans="13:17" x14ac:dyDescent="0.2">
      <c r="M1291" s="1"/>
      <c r="N1291" s="292"/>
      <c r="O1291" s="163"/>
      <c r="P1291" s="163"/>
      <c r="Q1291" s="163"/>
    </row>
    <row r="1292" spans="13:17" x14ac:dyDescent="0.2">
      <c r="M1292" s="1"/>
      <c r="N1292" s="292"/>
      <c r="O1292" s="163"/>
      <c r="P1292" s="163"/>
      <c r="Q1292" s="163"/>
    </row>
    <row r="1293" spans="13:17" x14ac:dyDescent="0.2">
      <c r="M1293" s="1"/>
      <c r="N1293" s="292"/>
      <c r="O1293" s="163"/>
      <c r="P1293" s="163"/>
      <c r="Q1293" s="163"/>
    </row>
    <row r="1294" spans="13:17" x14ac:dyDescent="0.2">
      <c r="M1294" s="1"/>
      <c r="N1294" s="292"/>
      <c r="O1294" s="163"/>
      <c r="P1294" s="163"/>
      <c r="Q1294" s="163"/>
    </row>
    <row r="1295" spans="13:17" x14ac:dyDescent="0.2">
      <c r="M1295" s="1"/>
      <c r="N1295" s="292"/>
      <c r="O1295" s="163"/>
      <c r="P1295" s="163"/>
      <c r="Q1295" s="163"/>
    </row>
    <row r="1296" spans="13:17" x14ac:dyDescent="0.2">
      <c r="M1296" s="1"/>
      <c r="N1296" s="292"/>
      <c r="O1296" s="163"/>
      <c r="P1296" s="163"/>
      <c r="Q1296" s="163"/>
    </row>
    <row r="1297" spans="13:17" x14ac:dyDescent="0.2">
      <c r="M1297" s="1"/>
      <c r="N1297" s="292"/>
      <c r="O1297" s="163"/>
      <c r="P1297" s="163"/>
      <c r="Q1297" s="163"/>
    </row>
    <row r="1298" spans="13:17" x14ac:dyDescent="0.2">
      <c r="M1298" s="1"/>
      <c r="N1298" s="292"/>
      <c r="O1298" s="163"/>
      <c r="P1298" s="163"/>
      <c r="Q1298" s="163"/>
    </row>
    <row r="1299" spans="13:17" x14ac:dyDescent="0.2">
      <c r="M1299" s="1"/>
      <c r="N1299" s="292"/>
      <c r="O1299" s="163"/>
      <c r="P1299" s="163"/>
      <c r="Q1299" s="163"/>
    </row>
    <row r="1300" spans="13:17" x14ac:dyDescent="0.2">
      <c r="M1300" s="1"/>
      <c r="N1300" s="292"/>
      <c r="O1300" s="163"/>
      <c r="P1300" s="163"/>
      <c r="Q1300" s="163"/>
    </row>
    <row r="1301" spans="13:17" x14ac:dyDescent="0.2">
      <c r="M1301" s="1"/>
      <c r="N1301" s="292"/>
      <c r="O1301" s="163"/>
      <c r="P1301" s="163"/>
      <c r="Q1301" s="163"/>
    </row>
    <row r="1302" spans="13:17" x14ac:dyDescent="0.2">
      <c r="M1302" s="1"/>
      <c r="N1302" s="292"/>
      <c r="O1302" s="163"/>
      <c r="P1302" s="163"/>
      <c r="Q1302" s="163"/>
    </row>
    <row r="1303" spans="13:17" x14ac:dyDescent="0.2">
      <c r="M1303" s="1"/>
      <c r="N1303" s="292"/>
      <c r="O1303" s="163"/>
      <c r="P1303" s="163"/>
      <c r="Q1303" s="163"/>
    </row>
    <row r="1304" spans="13:17" x14ac:dyDescent="0.2">
      <c r="M1304" s="1"/>
      <c r="N1304" s="292"/>
      <c r="O1304" s="163"/>
      <c r="P1304" s="163"/>
      <c r="Q1304" s="163"/>
    </row>
    <row r="1305" spans="13:17" x14ac:dyDescent="0.2">
      <c r="M1305" s="1"/>
      <c r="N1305" s="292"/>
      <c r="O1305" s="163"/>
      <c r="P1305" s="163"/>
      <c r="Q1305" s="163"/>
    </row>
    <row r="1306" spans="13:17" x14ac:dyDescent="0.2">
      <c r="M1306" s="1"/>
      <c r="N1306" s="292"/>
      <c r="O1306" s="163"/>
      <c r="P1306" s="163"/>
      <c r="Q1306" s="163"/>
    </row>
    <row r="1307" spans="13:17" x14ac:dyDescent="0.2">
      <c r="M1307" s="1"/>
      <c r="N1307" s="292"/>
      <c r="O1307" s="163"/>
      <c r="P1307" s="163"/>
      <c r="Q1307" s="163"/>
    </row>
    <row r="1308" spans="13:17" x14ac:dyDescent="0.2">
      <c r="M1308" s="1"/>
      <c r="N1308" s="292"/>
      <c r="O1308" s="163"/>
      <c r="P1308" s="163"/>
      <c r="Q1308" s="163"/>
    </row>
    <row r="1309" spans="13:17" x14ac:dyDescent="0.2">
      <c r="M1309" s="1"/>
      <c r="N1309" s="292"/>
      <c r="O1309" s="163"/>
      <c r="P1309" s="163"/>
      <c r="Q1309" s="163"/>
    </row>
    <row r="1310" spans="13:17" x14ac:dyDescent="0.2">
      <c r="M1310" s="1"/>
      <c r="N1310" s="292"/>
      <c r="O1310" s="163"/>
      <c r="P1310" s="163"/>
      <c r="Q1310" s="163"/>
    </row>
    <row r="1311" spans="13:17" x14ac:dyDescent="0.2">
      <c r="M1311" s="1"/>
      <c r="N1311" s="292"/>
      <c r="O1311" s="163"/>
      <c r="P1311" s="163"/>
      <c r="Q1311" s="163"/>
    </row>
    <row r="1312" spans="13:17" x14ac:dyDescent="0.2">
      <c r="M1312" s="1"/>
      <c r="N1312" s="292"/>
      <c r="O1312" s="163"/>
      <c r="P1312" s="163"/>
      <c r="Q1312" s="163"/>
    </row>
    <row r="1313" spans="13:17" x14ac:dyDescent="0.2">
      <c r="M1313" s="1"/>
      <c r="N1313" s="292"/>
      <c r="O1313" s="163"/>
      <c r="P1313" s="163"/>
      <c r="Q1313" s="163"/>
    </row>
    <row r="1314" spans="13:17" x14ac:dyDescent="0.2">
      <c r="M1314" s="1"/>
      <c r="N1314" s="292"/>
      <c r="O1314" s="163"/>
      <c r="P1314" s="163"/>
      <c r="Q1314" s="163"/>
    </row>
    <row r="1315" spans="13:17" x14ac:dyDescent="0.2">
      <c r="M1315" s="1"/>
      <c r="N1315" s="292"/>
      <c r="O1315" s="163"/>
      <c r="P1315" s="163"/>
      <c r="Q1315" s="163"/>
    </row>
    <row r="1316" spans="13:17" x14ac:dyDescent="0.2">
      <c r="M1316" s="1"/>
      <c r="N1316" s="292"/>
      <c r="O1316" s="163"/>
      <c r="P1316" s="163"/>
      <c r="Q1316" s="163"/>
    </row>
    <row r="1317" spans="13:17" x14ac:dyDescent="0.2">
      <c r="M1317" s="1"/>
      <c r="N1317" s="292"/>
      <c r="O1317" s="163"/>
      <c r="P1317" s="163"/>
      <c r="Q1317" s="163"/>
    </row>
    <row r="1318" spans="13:17" x14ac:dyDescent="0.2">
      <c r="M1318" s="1"/>
      <c r="N1318" s="292"/>
      <c r="O1318" s="163"/>
      <c r="P1318" s="163"/>
      <c r="Q1318" s="163"/>
    </row>
    <row r="1319" spans="13:17" x14ac:dyDescent="0.2">
      <c r="M1319" s="1"/>
      <c r="N1319" s="292"/>
      <c r="O1319" s="163"/>
      <c r="P1319" s="163"/>
      <c r="Q1319" s="163"/>
    </row>
    <row r="1320" spans="13:17" x14ac:dyDescent="0.2">
      <c r="M1320" s="1"/>
      <c r="N1320" s="292"/>
      <c r="O1320" s="163"/>
      <c r="P1320" s="163"/>
      <c r="Q1320" s="163"/>
    </row>
    <row r="1321" spans="13:17" x14ac:dyDescent="0.2">
      <c r="M1321" s="1"/>
      <c r="N1321" s="292"/>
      <c r="O1321" s="163"/>
      <c r="P1321" s="163"/>
      <c r="Q1321" s="163"/>
    </row>
    <row r="1322" spans="13:17" x14ac:dyDescent="0.2">
      <c r="M1322" s="1"/>
      <c r="N1322" s="292"/>
      <c r="O1322" s="163"/>
      <c r="P1322" s="163"/>
      <c r="Q1322" s="163"/>
    </row>
    <row r="1323" spans="13:17" x14ac:dyDescent="0.2">
      <c r="M1323" s="1"/>
      <c r="N1323" s="292"/>
      <c r="O1323" s="163"/>
      <c r="P1323" s="163"/>
      <c r="Q1323" s="163"/>
    </row>
    <row r="1324" spans="13:17" x14ac:dyDescent="0.2">
      <c r="M1324" s="1"/>
      <c r="N1324" s="292"/>
      <c r="O1324" s="163"/>
      <c r="P1324" s="163"/>
      <c r="Q1324" s="163"/>
    </row>
    <row r="1325" spans="13:17" x14ac:dyDescent="0.2">
      <c r="M1325" s="1"/>
      <c r="N1325" s="292"/>
      <c r="O1325" s="163"/>
      <c r="P1325" s="163"/>
      <c r="Q1325" s="163"/>
    </row>
    <row r="1326" spans="13:17" x14ac:dyDescent="0.2">
      <c r="M1326" s="1"/>
      <c r="N1326" s="292"/>
      <c r="O1326" s="163"/>
      <c r="P1326" s="163"/>
      <c r="Q1326" s="163"/>
    </row>
    <row r="1327" spans="13:17" x14ac:dyDescent="0.2">
      <c r="M1327" s="1"/>
      <c r="N1327" s="292"/>
      <c r="O1327" s="163"/>
      <c r="P1327" s="163"/>
      <c r="Q1327" s="163"/>
    </row>
    <row r="1328" spans="13:17" x14ac:dyDescent="0.2">
      <c r="M1328" s="1"/>
      <c r="N1328" s="292"/>
      <c r="O1328" s="163"/>
      <c r="P1328" s="163"/>
      <c r="Q1328" s="163"/>
    </row>
    <row r="1329" spans="13:17" x14ac:dyDescent="0.2">
      <c r="M1329" s="1"/>
      <c r="N1329" s="292"/>
      <c r="O1329" s="163"/>
      <c r="P1329" s="163"/>
      <c r="Q1329" s="163"/>
    </row>
    <row r="1330" spans="13:17" x14ac:dyDescent="0.2">
      <c r="M1330" s="1"/>
      <c r="N1330" s="292"/>
      <c r="O1330" s="163"/>
      <c r="P1330" s="163"/>
      <c r="Q1330" s="163"/>
    </row>
    <row r="1331" spans="13:17" x14ac:dyDescent="0.2">
      <c r="M1331" s="1"/>
      <c r="N1331" s="292"/>
      <c r="O1331" s="163"/>
      <c r="P1331" s="163"/>
      <c r="Q1331" s="163"/>
    </row>
    <row r="1332" spans="13:17" x14ac:dyDescent="0.2">
      <c r="M1332" s="1"/>
      <c r="N1332" s="292"/>
      <c r="O1332" s="163"/>
      <c r="P1332" s="163"/>
      <c r="Q1332" s="163"/>
    </row>
    <row r="1333" spans="13:17" x14ac:dyDescent="0.2">
      <c r="M1333" s="1"/>
      <c r="N1333" s="292"/>
      <c r="O1333" s="163"/>
      <c r="P1333" s="163"/>
      <c r="Q1333" s="163"/>
    </row>
    <row r="1334" spans="13:17" x14ac:dyDescent="0.2">
      <c r="M1334" s="1"/>
      <c r="N1334" s="292"/>
      <c r="O1334" s="163"/>
      <c r="P1334" s="163"/>
      <c r="Q1334" s="163"/>
    </row>
    <row r="1335" spans="13:17" x14ac:dyDescent="0.2">
      <c r="M1335" s="1"/>
      <c r="N1335" s="292"/>
      <c r="O1335" s="163"/>
      <c r="P1335" s="163"/>
      <c r="Q1335" s="163"/>
    </row>
    <row r="1336" spans="13:17" x14ac:dyDescent="0.2">
      <c r="M1336" s="1"/>
      <c r="N1336" s="292"/>
      <c r="O1336" s="163"/>
      <c r="P1336" s="163"/>
      <c r="Q1336" s="163"/>
    </row>
    <row r="1337" spans="13:17" x14ac:dyDescent="0.2">
      <c r="M1337" s="1"/>
      <c r="N1337" s="292"/>
      <c r="O1337" s="163"/>
      <c r="P1337" s="163"/>
      <c r="Q1337" s="163"/>
    </row>
    <row r="1338" spans="13:17" x14ac:dyDescent="0.2">
      <c r="M1338" s="1"/>
      <c r="N1338" s="292"/>
      <c r="O1338" s="163"/>
      <c r="P1338" s="163"/>
      <c r="Q1338" s="163"/>
    </row>
    <row r="1339" spans="13:17" x14ac:dyDescent="0.2">
      <c r="M1339" s="1"/>
      <c r="N1339" s="292"/>
      <c r="O1339" s="163"/>
      <c r="P1339" s="163"/>
      <c r="Q1339" s="163"/>
    </row>
    <row r="1340" spans="13:17" x14ac:dyDescent="0.2">
      <c r="M1340" s="1"/>
      <c r="N1340" s="292"/>
      <c r="O1340" s="163"/>
      <c r="P1340" s="163"/>
      <c r="Q1340" s="163"/>
    </row>
    <row r="1341" spans="13:17" x14ac:dyDescent="0.2">
      <c r="M1341" s="1"/>
      <c r="N1341" s="292"/>
      <c r="O1341" s="163"/>
      <c r="P1341" s="163"/>
      <c r="Q1341" s="163"/>
    </row>
    <row r="1342" spans="13:17" x14ac:dyDescent="0.2">
      <c r="M1342" s="1"/>
      <c r="N1342" s="292"/>
      <c r="O1342" s="163"/>
      <c r="P1342" s="163"/>
      <c r="Q1342" s="163"/>
    </row>
    <row r="1343" spans="13:17" x14ac:dyDescent="0.2">
      <c r="M1343" s="1"/>
      <c r="N1343" s="292"/>
      <c r="O1343" s="163"/>
      <c r="P1343" s="163"/>
      <c r="Q1343" s="163"/>
    </row>
    <row r="1344" spans="13:17" x14ac:dyDescent="0.2">
      <c r="M1344" s="1"/>
      <c r="N1344" s="292"/>
      <c r="O1344" s="163"/>
      <c r="P1344" s="163"/>
      <c r="Q1344" s="163"/>
    </row>
    <row r="1345" spans="13:17" x14ac:dyDescent="0.2">
      <c r="M1345" s="1"/>
      <c r="N1345" s="292"/>
      <c r="O1345" s="163"/>
      <c r="P1345" s="163"/>
      <c r="Q1345" s="163"/>
    </row>
    <row r="1346" spans="13:17" x14ac:dyDescent="0.2">
      <c r="M1346" s="1"/>
      <c r="N1346" s="292"/>
      <c r="O1346" s="163"/>
      <c r="P1346" s="163"/>
      <c r="Q1346" s="163"/>
    </row>
    <row r="1347" spans="13:17" x14ac:dyDescent="0.2">
      <c r="M1347" s="1"/>
      <c r="N1347" s="292"/>
      <c r="O1347" s="163"/>
      <c r="P1347" s="163"/>
      <c r="Q1347" s="163"/>
    </row>
    <row r="1348" spans="13:17" x14ac:dyDescent="0.2">
      <c r="M1348" s="1"/>
      <c r="N1348" s="292"/>
      <c r="O1348" s="163"/>
      <c r="P1348" s="163"/>
      <c r="Q1348" s="163"/>
    </row>
    <row r="1349" spans="13:17" x14ac:dyDescent="0.2">
      <c r="M1349" s="1"/>
      <c r="N1349" s="292"/>
      <c r="O1349" s="163"/>
      <c r="P1349" s="163"/>
      <c r="Q1349" s="163"/>
    </row>
    <row r="1350" spans="13:17" x14ac:dyDescent="0.2">
      <c r="M1350" s="1"/>
      <c r="N1350" s="292"/>
      <c r="O1350" s="163"/>
      <c r="P1350" s="163"/>
      <c r="Q1350" s="163"/>
    </row>
    <row r="1351" spans="13:17" x14ac:dyDescent="0.2">
      <c r="M1351" s="1"/>
      <c r="N1351" s="292"/>
      <c r="O1351" s="163"/>
      <c r="P1351" s="163"/>
      <c r="Q1351" s="163"/>
    </row>
    <row r="1352" spans="13:17" x14ac:dyDescent="0.2">
      <c r="M1352" s="1"/>
      <c r="N1352" s="292"/>
      <c r="O1352" s="163"/>
      <c r="P1352" s="163"/>
      <c r="Q1352" s="163"/>
    </row>
    <row r="1353" spans="13:17" x14ac:dyDescent="0.2">
      <c r="M1353" s="1"/>
      <c r="N1353" s="292"/>
      <c r="O1353" s="163"/>
      <c r="P1353" s="163"/>
      <c r="Q1353" s="163"/>
    </row>
    <row r="1354" spans="13:17" x14ac:dyDescent="0.2">
      <c r="M1354" s="1"/>
      <c r="N1354" s="292"/>
      <c r="O1354" s="163"/>
      <c r="P1354" s="163"/>
      <c r="Q1354" s="163"/>
    </row>
    <row r="1355" spans="13:17" x14ac:dyDescent="0.2">
      <c r="M1355" s="1"/>
      <c r="N1355" s="292"/>
      <c r="O1355" s="163"/>
      <c r="P1355" s="163"/>
      <c r="Q1355" s="163"/>
    </row>
    <row r="1356" spans="13:17" x14ac:dyDescent="0.2">
      <c r="M1356" s="1"/>
      <c r="N1356" s="292"/>
      <c r="O1356" s="163"/>
      <c r="P1356" s="163"/>
      <c r="Q1356" s="163"/>
    </row>
    <row r="1357" spans="13:17" x14ac:dyDescent="0.2">
      <c r="M1357" s="1"/>
      <c r="N1357" s="292"/>
      <c r="O1357" s="163"/>
      <c r="P1357" s="163"/>
      <c r="Q1357" s="163"/>
    </row>
    <row r="1358" spans="13:17" x14ac:dyDescent="0.2">
      <c r="M1358" s="1"/>
      <c r="N1358" s="292"/>
      <c r="O1358" s="163"/>
      <c r="P1358" s="163"/>
      <c r="Q1358" s="163"/>
    </row>
    <row r="1359" spans="13:17" x14ac:dyDescent="0.2">
      <c r="M1359" s="1"/>
      <c r="N1359" s="292"/>
      <c r="O1359" s="163"/>
      <c r="P1359" s="163"/>
      <c r="Q1359" s="163"/>
    </row>
    <row r="1360" spans="13:17" x14ac:dyDescent="0.2">
      <c r="M1360" s="1"/>
      <c r="N1360" s="292"/>
      <c r="O1360" s="163"/>
      <c r="P1360" s="163"/>
      <c r="Q1360" s="163"/>
    </row>
    <row r="1361" spans="13:17" x14ac:dyDescent="0.2">
      <c r="M1361" s="1"/>
      <c r="N1361" s="292"/>
      <c r="O1361" s="163"/>
      <c r="P1361" s="163"/>
      <c r="Q1361" s="163"/>
    </row>
    <row r="1362" spans="13:17" x14ac:dyDescent="0.2">
      <c r="M1362" s="1"/>
      <c r="N1362" s="292"/>
      <c r="O1362" s="163"/>
      <c r="P1362" s="163"/>
      <c r="Q1362" s="163"/>
    </row>
    <row r="1363" spans="13:17" x14ac:dyDescent="0.2">
      <c r="M1363" s="1"/>
      <c r="N1363" s="292"/>
      <c r="O1363" s="163"/>
      <c r="P1363" s="163"/>
      <c r="Q1363" s="163"/>
    </row>
    <row r="1364" spans="13:17" x14ac:dyDescent="0.2">
      <c r="M1364" s="1"/>
      <c r="N1364" s="292"/>
      <c r="O1364" s="163"/>
      <c r="P1364" s="163"/>
      <c r="Q1364" s="163"/>
    </row>
    <row r="1365" spans="13:17" x14ac:dyDescent="0.2">
      <c r="M1365" s="1"/>
      <c r="N1365" s="292"/>
      <c r="O1365" s="163"/>
      <c r="P1365" s="163"/>
      <c r="Q1365" s="163"/>
    </row>
    <row r="1366" spans="13:17" x14ac:dyDescent="0.2">
      <c r="M1366" s="1"/>
      <c r="N1366" s="292"/>
      <c r="O1366" s="163"/>
      <c r="P1366" s="163"/>
      <c r="Q1366" s="163"/>
    </row>
    <row r="1367" spans="13:17" x14ac:dyDescent="0.2">
      <c r="M1367" s="1"/>
      <c r="N1367" s="292"/>
      <c r="O1367" s="163"/>
      <c r="P1367" s="163"/>
      <c r="Q1367" s="163"/>
    </row>
    <row r="1368" spans="13:17" x14ac:dyDescent="0.2">
      <c r="M1368" s="1"/>
      <c r="N1368" s="292"/>
      <c r="O1368" s="163"/>
      <c r="P1368" s="163"/>
      <c r="Q1368" s="163"/>
    </row>
    <row r="1369" spans="13:17" x14ac:dyDescent="0.2">
      <c r="M1369" s="1"/>
      <c r="N1369" s="292"/>
      <c r="O1369" s="163"/>
      <c r="P1369" s="163"/>
      <c r="Q1369" s="163"/>
    </row>
    <row r="1370" spans="13:17" x14ac:dyDescent="0.2">
      <c r="M1370" s="1"/>
      <c r="N1370" s="292"/>
      <c r="O1370" s="163"/>
      <c r="P1370" s="163"/>
      <c r="Q1370" s="163"/>
    </row>
    <row r="1371" spans="13:17" x14ac:dyDescent="0.2">
      <c r="M1371" s="1"/>
      <c r="N1371" s="292"/>
      <c r="O1371" s="163"/>
      <c r="P1371" s="163"/>
      <c r="Q1371" s="163"/>
    </row>
    <row r="1372" spans="13:17" x14ac:dyDescent="0.2">
      <c r="M1372" s="1"/>
      <c r="N1372" s="292"/>
      <c r="O1372" s="163"/>
      <c r="P1372" s="163"/>
      <c r="Q1372" s="163"/>
    </row>
    <row r="1373" spans="13:17" x14ac:dyDescent="0.2">
      <c r="M1373" s="1"/>
      <c r="N1373" s="292"/>
      <c r="O1373" s="163"/>
      <c r="P1373" s="163"/>
      <c r="Q1373" s="163"/>
    </row>
    <row r="1374" spans="13:17" x14ac:dyDescent="0.2">
      <c r="M1374" s="1"/>
      <c r="N1374" s="292"/>
      <c r="O1374" s="163"/>
      <c r="P1374" s="163"/>
      <c r="Q1374" s="163"/>
    </row>
    <row r="1375" spans="13:17" x14ac:dyDescent="0.2">
      <c r="M1375" s="1"/>
      <c r="N1375" s="292"/>
      <c r="O1375" s="163"/>
      <c r="P1375" s="163"/>
      <c r="Q1375" s="163"/>
    </row>
    <row r="1376" spans="13:17" x14ac:dyDescent="0.2">
      <c r="M1376" s="1"/>
      <c r="N1376" s="292"/>
      <c r="O1376" s="163"/>
      <c r="P1376" s="163"/>
      <c r="Q1376" s="163"/>
    </row>
    <row r="1377" spans="13:17" x14ac:dyDescent="0.2">
      <c r="M1377" s="1"/>
      <c r="N1377" s="292"/>
      <c r="O1377" s="163"/>
      <c r="P1377" s="163"/>
      <c r="Q1377" s="163"/>
    </row>
    <row r="1378" spans="13:17" x14ac:dyDescent="0.2">
      <c r="M1378" s="1"/>
      <c r="N1378" s="292"/>
      <c r="O1378" s="163"/>
      <c r="P1378" s="163"/>
      <c r="Q1378" s="163"/>
    </row>
    <row r="1379" spans="13:17" x14ac:dyDescent="0.2">
      <c r="M1379" s="1"/>
      <c r="N1379" s="292"/>
      <c r="O1379" s="163"/>
      <c r="P1379" s="163"/>
      <c r="Q1379" s="163"/>
    </row>
    <row r="1380" spans="13:17" x14ac:dyDescent="0.2">
      <c r="M1380" s="1"/>
      <c r="N1380" s="292"/>
      <c r="O1380" s="163"/>
      <c r="P1380" s="163"/>
      <c r="Q1380" s="163"/>
    </row>
    <row r="1381" spans="13:17" x14ac:dyDescent="0.2">
      <c r="M1381" s="1"/>
      <c r="N1381" s="292"/>
      <c r="O1381" s="163"/>
      <c r="P1381" s="163"/>
      <c r="Q1381" s="163"/>
    </row>
    <row r="1382" spans="13:17" x14ac:dyDescent="0.2">
      <c r="M1382" s="1"/>
      <c r="N1382" s="292"/>
      <c r="O1382" s="163"/>
      <c r="P1382" s="163"/>
      <c r="Q1382" s="163"/>
    </row>
    <row r="1383" spans="13:17" x14ac:dyDescent="0.2">
      <c r="M1383" s="1"/>
      <c r="N1383" s="292"/>
      <c r="O1383" s="163"/>
      <c r="P1383" s="163"/>
      <c r="Q1383" s="163"/>
    </row>
    <row r="1384" spans="13:17" x14ac:dyDescent="0.2">
      <c r="M1384" s="1"/>
      <c r="N1384" s="292"/>
      <c r="O1384" s="163"/>
      <c r="P1384" s="163"/>
      <c r="Q1384" s="163"/>
    </row>
    <row r="1385" spans="13:17" x14ac:dyDescent="0.2">
      <c r="M1385" s="1"/>
      <c r="N1385" s="292"/>
      <c r="O1385" s="163"/>
      <c r="P1385" s="163"/>
      <c r="Q1385" s="163"/>
    </row>
    <row r="1386" spans="13:17" x14ac:dyDescent="0.2">
      <c r="M1386" s="1"/>
      <c r="N1386" s="292"/>
      <c r="O1386" s="163"/>
      <c r="P1386" s="163"/>
      <c r="Q1386" s="163"/>
    </row>
    <row r="1387" spans="13:17" x14ac:dyDescent="0.2">
      <c r="M1387" s="1"/>
      <c r="N1387" s="292"/>
      <c r="O1387" s="163"/>
      <c r="P1387" s="163"/>
      <c r="Q1387" s="163"/>
    </row>
    <row r="1388" spans="13:17" x14ac:dyDescent="0.2">
      <c r="M1388" s="1"/>
      <c r="N1388" s="292"/>
      <c r="O1388" s="163"/>
      <c r="P1388" s="163"/>
      <c r="Q1388" s="163"/>
    </row>
    <row r="1389" spans="13:17" x14ac:dyDescent="0.2">
      <c r="M1389" s="1"/>
      <c r="N1389" s="292"/>
      <c r="O1389" s="163"/>
      <c r="P1389" s="163"/>
      <c r="Q1389" s="163"/>
    </row>
    <row r="1390" spans="13:17" x14ac:dyDescent="0.2">
      <c r="M1390" s="1"/>
      <c r="N1390" s="292"/>
      <c r="O1390" s="163"/>
      <c r="P1390" s="163"/>
      <c r="Q1390" s="163"/>
    </row>
    <row r="1391" spans="13:17" x14ac:dyDescent="0.2">
      <c r="M1391" s="1"/>
      <c r="N1391" s="292"/>
      <c r="O1391" s="163"/>
      <c r="P1391" s="163"/>
      <c r="Q1391" s="163"/>
    </row>
  </sheetData>
  <mergeCells count="31">
    <mergeCell ref="D59:L59"/>
    <mergeCell ref="B65:L66"/>
    <mergeCell ref="B67:L68"/>
    <mergeCell ref="D40:L40"/>
    <mergeCell ref="D44:L44"/>
    <mergeCell ref="D45:L45"/>
    <mergeCell ref="D51:L51"/>
    <mergeCell ref="D52:L52"/>
    <mergeCell ref="D58:L58"/>
    <mergeCell ref="D24:L24"/>
    <mergeCell ref="D30:L30"/>
    <mergeCell ref="D31:L31"/>
    <mergeCell ref="D37:L37"/>
    <mergeCell ref="D38:L38"/>
    <mergeCell ref="D39:L39"/>
    <mergeCell ref="B8:D8"/>
    <mergeCell ref="B9:L9"/>
    <mergeCell ref="B10:C10"/>
    <mergeCell ref="D16:L16"/>
    <mergeCell ref="D17:L17"/>
    <mergeCell ref="D23:L23"/>
    <mergeCell ref="B2:L2"/>
    <mergeCell ref="B3:L3"/>
    <mergeCell ref="B4:L4"/>
    <mergeCell ref="B5:L5"/>
    <mergeCell ref="B6:D6"/>
    <mergeCell ref="E6:E7"/>
    <mergeCell ref="F6:F7"/>
    <mergeCell ref="G6:I6"/>
    <mergeCell ref="J6:L8"/>
    <mergeCell ref="B7:D7"/>
  </mergeCells>
  <conditionalFormatting sqref="M54 L33:M33 L19:M19 L47:M47 L12:M12 L26:M26 M40 D12:F12 D26:F26">
    <cfRule type="expression" dxfId="219" priority="31" stopIfTrue="1">
      <formula>NOT(MONTH(D12)=$B$35)</formula>
    </cfRule>
    <cfRule type="expression" dxfId="218" priority="32" stopIfTrue="1">
      <formula>MATCH(D12,(((#REF!))),0)&gt;0</formula>
    </cfRule>
  </conditionalFormatting>
  <conditionalFormatting sqref="L35:M35">
    <cfRule type="expression" dxfId="217" priority="29" stopIfTrue="1">
      <formula>NOT(MONTH(L35)=$B$35)</formula>
    </cfRule>
    <cfRule type="expression" dxfId="216" priority="30" stopIfTrue="1">
      <formula>MATCH(L35,(((#REF!))),0)&gt;0</formula>
    </cfRule>
  </conditionalFormatting>
  <conditionalFormatting sqref="L21:M21">
    <cfRule type="expression" dxfId="215" priority="33" stopIfTrue="1">
      <formula>NOT(MONTH(L21)=$B$35)</formula>
    </cfRule>
    <cfRule type="expression" dxfId="214" priority="34" stopIfTrue="1">
      <formula>MATCH(L21,(((#REF!))),0)&gt;0</formula>
    </cfRule>
  </conditionalFormatting>
  <conditionalFormatting sqref="M56">
    <cfRule type="expression" dxfId="213" priority="19" stopIfTrue="1">
      <formula>NOT(MONTH(M56)=$B$35)</formula>
    </cfRule>
    <cfRule type="expression" dxfId="212" priority="20" stopIfTrue="1">
      <formula>MATCH(M56,(((#REF!))),0)&gt;0</formula>
    </cfRule>
  </conditionalFormatting>
  <conditionalFormatting sqref="L49:M49">
    <cfRule type="expression" dxfId="211" priority="27" stopIfTrue="1">
      <formula>NOT(MONTH(L49)=$B$35)</formula>
    </cfRule>
    <cfRule type="expression" dxfId="210" priority="28" stopIfTrue="1">
      <formula>MATCH(L49,(((#REF!))),0)&gt;0</formula>
    </cfRule>
  </conditionalFormatting>
  <conditionalFormatting sqref="L14:M14">
    <cfRule type="expression" dxfId="209" priority="25" stopIfTrue="1">
      <formula>NOT(MONTH(L14)=$B$35)</formula>
    </cfRule>
    <cfRule type="expression" dxfId="208" priority="26" stopIfTrue="1">
      <formula>MATCH(L14,(((#REF!))),0)&gt;0</formula>
    </cfRule>
  </conditionalFormatting>
  <conditionalFormatting sqref="L28:M28">
    <cfRule type="expression" dxfId="207" priority="23" stopIfTrue="1">
      <formula>NOT(MONTH(L28)=$B$35)</formula>
    </cfRule>
    <cfRule type="expression" dxfId="206" priority="24" stopIfTrue="1">
      <formula>MATCH(L28,(((#REF!))),0)&gt;0</formula>
    </cfRule>
  </conditionalFormatting>
  <conditionalFormatting sqref="L42:M42">
    <cfRule type="expression" dxfId="205" priority="21" stopIfTrue="1">
      <formula>NOT(MONTH(L42)=$B$35)</formula>
    </cfRule>
    <cfRule type="expression" dxfId="204" priority="22" stopIfTrue="1">
      <formula>MATCH(L42,(((#REF!))),0)&gt;0</formula>
    </cfRule>
  </conditionalFormatting>
  <conditionalFormatting sqref="E14:F14">
    <cfRule type="expression" dxfId="203" priority="15" stopIfTrue="1">
      <formula>NOT(MONTH(E14)=$B$35)</formula>
    </cfRule>
    <cfRule type="expression" dxfId="202" priority="16" stopIfTrue="1">
      <formula>MATCH(E14,(((#REF!))),0)&gt;0</formula>
    </cfRule>
  </conditionalFormatting>
  <conditionalFormatting sqref="D14">
    <cfRule type="expression" dxfId="201" priority="17" stopIfTrue="1">
      <formula>NOT(MONTH(D14)=$B$35)</formula>
    </cfRule>
    <cfRule type="expression" dxfId="200" priority="18" stopIfTrue="1">
      <formula>MATCH(D14,(((#REF!))),0)&gt;0</formula>
    </cfRule>
  </conditionalFormatting>
  <conditionalFormatting sqref="E28:F28">
    <cfRule type="expression" dxfId="199" priority="11" stopIfTrue="1">
      <formula>NOT(MONTH(E28)=$B$35)</formula>
    </cfRule>
    <cfRule type="expression" dxfId="198" priority="12" stopIfTrue="1">
      <formula>MATCH(E28,(((#REF!))),0)&gt;0</formula>
    </cfRule>
  </conditionalFormatting>
  <conditionalFormatting sqref="D28">
    <cfRule type="expression" dxfId="197" priority="13" stopIfTrue="1">
      <formula>NOT(MONTH(D28)=$B$35)</formula>
    </cfRule>
    <cfRule type="expression" dxfId="196" priority="14" stopIfTrue="1">
      <formula>MATCH(D28,(((#REF!))),0)&gt;0</formula>
    </cfRule>
  </conditionalFormatting>
  <conditionalFormatting sqref="D42">
    <cfRule type="expression" dxfId="195" priority="9" stopIfTrue="1">
      <formula>NOT(MONTH(D42)=$B$35)</formula>
    </cfRule>
    <cfRule type="expression" dxfId="194" priority="10" stopIfTrue="1">
      <formula>MATCH(D42,(((#REF!))),0)&gt;0</formula>
    </cfRule>
  </conditionalFormatting>
  <conditionalFormatting sqref="E42:F42">
    <cfRule type="expression" dxfId="193" priority="7" stopIfTrue="1">
      <formula>NOT(MONTH(E42)=$B$35)</formula>
    </cfRule>
    <cfRule type="expression" dxfId="192" priority="8" stopIfTrue="1">
      <formula>MATCH(E42,(((#REF!))),0)&gt;0</formula>
    </cfRule>
  </conditionalFormatting>
  <conditionalFormatting sqref="D46">
    <cfRule type="expression" dxfId="191" priority="5" stopIfTrue="1">
      <formula>NOT(MONTH(D46)=$B$35)</formula>
    </cfRule>
    <cfRule type="expression" dxfId="190" priority="6" stopIfTrue="1">
      <formula>MATCH(D46,(((#REF!))),0)&gt;0</formula>
    </cfRule>
  </conditionalFormatting>
  <conditionalFormatting sqref="D48">
    <cfRule type="expression" dxfId="189" priority="3" stopIfTrue="1">
      <formula>NOT(MONTH(D48)=$B$35)</formula>
    </cfRule>
    <cfRule type="expression" dxfId="188" priority="4" stopIfTrue="1">
      <formula>MATCH(D48,(((#REF!))),0)&gt;0</formula>
    </cfRule>
  </conditionalFormatting>
  <conditionalFormatting sqref="L32">
    <cfRule type="expression" dxfId="187" priority="1" stopIfTrue="1">
      <formula>NOT(MONTH(L32)=$B$35)</formula>
    </cfRule>
    <cfRule type="expression" dxfId="186" priority="2" stopIfTrue="1">
      <formula>MATCH(L32,(((#REF!))),0)&gt;0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AC8B3-766C-414B-BC5F-E57A72228401}">
  <sheetPr>
    <tabColor rgb="FF92D050"/>
  </sheetPr>
  <dimension ref="B1:S1389"/>
  <sheetViews>
    <sheetView workbookViewId="0">
      <selection activeCell="B1" sqref="B1:S1048576"/>
    </sheetView>
  </sheetViews>
  <sheetFormatPr defaultRowHeight="12.75" x14ac:dyDescent="0.2"/>
  <cols>
    <col min="2" max="2" width="9.42578125" style="1" customWidth="1"/>
    <col min="3" max="9" width="18.85546875" style="1" customWidth="1"/>
    <col min="10" max="12" width="18.85546875" style="2" customWidth="1"/>
    <col min="13" max="13" width="5" style="163" customWidth="1"/>
    <col min="14" max="14" width="5" customWidth="1"/>
  </cols>
  <sheetData>
    <row r="1" spans="2:16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6" ht="23.25" x14ac:dyDescent="0.2">
      <c r="B2" s="234" t="s">
        <v>18</v>
      </c>
      <c r="C2" s="235"/>
      <c r="D2" s="235"/>
      <c r="E2" s="235"/>
      <c r="F2" s="235"/>
      <c r="G2" s="235"/>
      <c r="H2" s="235"/>
      <c r="I2" s="235"/>
      <c r="J2" s="235"/>
      <c r="K2" s="235"/>
      <c r="L2" s="236"/>
      <c r="M2" s="279"/>
    </row>
    <row r="3" spans="2:16" ht="20.25" x14ac:dyDescent="0.2">
      <c r="B3" s="237" t="s">
        <v>15</v>
      </c>
      <c r="C3" s="238"/>
      <c r="D3" s="238"/>
      <c r="E3" s="238"/>
      <c r="F3" s="238"/>
      <c r="G3" s="238"/>
      <c r="H3" s="238"/>
      <c r="I3" s="238"/>
      <c r="J3" s="238"/>
      <c r="K3" s="238"/>
      <c r="L3" s="239"/>
      <c r="M3" s="280"/>
    </row>
    <row r="4" spans="2:16" ht="19.5" thickBot="1" x14ac:dyDescent="0.25">
      <c r="B4" s="240" t="s">
        <v>57</v>
      </c>
      <c r="C4" s="241"/>
      <c r="D4" s="241"/>
      <c r="E4" s="241"/>
      <c r="F4" s="241"/>
      <c r="G4" s="241"/>
      <c r="H4" s="241"/>
      <c r="I4" s="241"/>
      <c r="J4" s="241"/>
      <c r="K4" s="241"/>
      <c r="L4" s="242"/>
      <c r="M4" s="281"/>
    </row>
    <row r="5" spans="2:16" ht="24" thickBot="1" x14ac:dyDescent="0.25">
      <c r="B5" s="293" t="s">
        <v>156</v>
      </c>
      <c r="C5" s="294"/>
      <c r="D5" s="294"/>
      <c r="E5" s="294"/>
      <c r="F5" s="294"/>
      <c r="G5" s="294"/>
      <c r="H5" s="294"/>
      <c r="I5" s="294"/>
      <c r="J5" s="294"/>
      <c r="K5" s="294"/>
      <c r="L5" s="295"/>
      <c r="M5" s="279"/>
    </row>
    <row r="6" spans="2:16" ht="23.25" x14ac:dyDescent="0.2">
      <c r="B6" s="110" t="s">
        <v>127</v>
      </c>
      <c r="C6" s="111"/>
      <c r="D6" s="245"/>
      <c r="E6" s="246" t="s">
        <v>128</v>
      </c>
      <c r="F6" s="247" t="s">
        <v>129</v>
      </c>
      <c r="G6" s="248" t="s">
        <v>130</v>
      </c>
      <c r="H6" s="248"/>
      <c r="I6" s="248"/>
      <c r="J6" s="249" t="s">
        <v>131</v>
      </c>
      <c r="K6" s="250"/>
      <c r="L6" s="251"/>
      <c r="M6" s="282"/>
    </row>
    <row r="7" spans="2:16" ht="36" x14ac:dyDescent="0.2">
      <c r="B7" s="112" t="s">
        <v>13</v>
      </c>
      <c r="C7" s="113"/>
      <c r="D7" s="252"/>
      <c r="E7" s="253"/>
      <c r="F7" s="254"/>
      <c r="G7" s="255" t="s">
        <v>132</v>
      </c>
      <c r="H7" s="255" t="s">
        <v>133</v>
      </c>
      <c r="I7" s="255" t="s">
        <v>134</v>
      </c>
      <c r="J7" s="256"/>
      <c r="K7" s="257"/>
      <c r="L7" s="258"/>
      <c r="M7" s="282"/>
    </row>
    <row r="8" spans="2:16" ht="36.75" thickBot="1" x14ac:dyDescent="0.25">
      <c r="B8" s="151" t="s">
        <v>14</v>
      </c>
      <c r="C8" s="152"/>
      <c r="D8" s="259"/>
      <c r="E8" s="183" t="s">
        <v>157</v>
      </c>
      <c r="F8" s="183" t="s">
        <v>158</v>
      </c>
      <c r="G8" s="183" t="s">
        <v>137</v>
      </c>
      <c r="H8" s="183" t="s">
        <v>138</v>
      </c>
      <c r="I8" s="183" t="s">
        <v>154</v>
      </c>
      <c r="J8" s="256"/>
      <c r="K8" s="257"/>
      <c r="L8" s="258"/>
      <c r="M8" s="282"/>
    </row>
    <row r="9" spans="2:16" ht="40.5" customHeight="1" thickBot="1" x14ac:dyDescent="0.25">
      <c r="B9" s="261" t="s">
        <v>159</v>
      </c>
      <c r="C9" s="262"/>
      <c r="D9" s="262"/>
      <c r="E9" s="262"/>
      <c r="F9" s="262"/>
      <c r="G9" s="262"/>
      <c r="H9" s="262"/>
      <c r="I9" s="262"/>
      <c r="J9" s="262"/>
      <c r="K9" s="262"/>
      <c r="L9" s="263"/>
      <c r="M9" s="284"/>
    </row>
    <row r="10" spans="2:16" x14ac:dyDescent="0.2">
      <c r="B10" s="264" t="s">
        <v>17</v>
      </c>
      <c r="C10" s="265"/>
      <c r="D10" s="72" t="s">
        <v>0</v>
      </c>
      <c r="E10" s="72" t="s">
        <v>1</v>
      </c>
      <c r="F10" s="72" t="s">
        <v>2</v>
      </c>
      <c r="G10" s="72" t="s">
        <v>3</v>
      </c>
      <c r="H10" s="72" t="s">
        <v>20</v>
      </c>
      <c r="I10" s="72" t="s">
        <v>4</v>
      </c>
      <c r="J10" s="92" t="s">
        <v>5</v>
      </c>
      <c r="K10" s="92" t="s">
        <v>16</v>
      </c>
      <c r="L10" s="74" t="s">
        <v>141</v>
      </c>
      <c r="M10" s="285"/>
    </row>
    <row r="11" spans="2:16" x14ac:dyDescent="0.2">
      <c r="B11" s="33" t="s">
        <v>6</v>
      </c>
      <c r="C11" s="34">
        <v>44837</v>
      </c>
      <c r="D11" s="269"/>
      <c r="E11" s="269"/>
      <c r="F11" s="269"/>
      <c r="G11" s="48"/>
      <c r="H11" s="48"/>
      <c r="I11" s="48"/>
      <c r="J11" s="48"/>
      <c r="K11" s="48"/>
      <c r="L11" s="50"/>
      <c r="M11" s="286"/>
      <c r="O11" s="45" t="s">
        <v>142</v>
      </c>
      <c r="P11" s="45">
        <f>COUNTIF(D11:L64,"Fisiologia II")</f>
        <v>49</v>
      </c>
    </row>
    <row r="12" spans="2:16" x14ac:dyDescent="0.2">
      <c r="B12" s="33" t="s">
        <v>7</v>
      </c>
      <c r="C12" s="34">
        <v>44838</v>
      </c>
      <c r="D12" s="48"/>
      <c r="E12" s="48"/>
      <c r="F12" s="48"/>
      <c r="G12" s="48"/>
      <c r="H12" s="48"/>
      <c r="I12" s="48"/>
      <c r="J12" s="48"/>
      <c r="K12" s="48"/>
      <c r="L12" s="50"/>
      <c r="M12" s="286"/>
      <c r="O12" s="45" t="s">
        <v>145</v>
      </c>
      <c r="P12" s="45">
        <f>COUNTIF(D11:L65,"Patol. Gen. ed Immunol.")</f>
        <v>49</v>
      </c>
    </row>
    <row r="13" spans="2:16" x14ac:dyDescent="0.2">
      <c r="B13" s="33" t="s">
        <v>8</v>
      </c>
      <c r="C13" s="34">
        <v>44839</v>
      </c>
      <c r="D13" s="269"/>
      <c r="E13" s="269"/>
      <c r="F13" s="269"/>
      <c r="G13" s="269"/>
      <c r="H13" s="269"/>
      <c r="I13" s="269"/>
      <c r="J13" s="48"/>
      <c r="K13" s="48"/>
      <c r="L13" s="50"/>
      <c r="M13" s="286"/>
      <c r="O13" s="45" t="s">
        <v>146</v>
      </c>
      <c r="P13" s="45">
        <f>COUNTIF(D11:L66,"Biochimica Clin.")</f>
        <v>14</v>
      </c>
    </row>
    <row r="14" spans="2:16" x14ac:dyDescent="0.2">
      <c r="B14" s="33" t="s">
        <v>9</v>
      </c>
      <c r="C14" s="34">
        <v>44840</v>
      </c>
      <c r="D14" s="48"/>
      <c r="E14" s="48"/>
      <c r="F14" s="48"/>
      <c r="G14" s="48"/>
      <c r="H14" s="48"/>
      <c r="I14" s="48"/>
      <c r="J14" s="48"/>
      <c r="K14" s="48"/>
      <c r="L14" s="50"/>
      <c r="M14" s="286"/>
      <c r="O14" s="45" t="s">
        <v>147</v>
      </c>
      <c r="P14" s="45">
        <f>COUNTIF(D11:L67,"Patologia Clin.")</f>
        <v>14</v>
      </c>
    </row>
    <row r="15" spans="2:16" x14ac:dyDescent="0.2">
      <c r="B15" s="33" t="s">
        <v>10</v>
      </c>
      <c r="C15" s="34">
        <v>44841</v>
      </c>
      <c r="D15" s="269"/>
      <c r="E15" s="269"/>
      <c r="F15" s="269"/>
      <c r="G15" s="48"/>
      <c r="H15" s="48"/>
      <c r="I15" s="48"/>
      <c r="J15" s="269"/>
      <c r="K15" s="269"/>
      <c r="L15" s="270"/>
      <c r="M15" s="287"/>
      <c r="O15" s="45" t="s">
        <v>148</v>
      </c>
      <c r="P15" s="45">
        <f>COUNTIF(D12:L68,"Microbiologia Clin.")</f>
        <v>14</v>
      </c>
    </row>
    <row r="16" spans="2:16" x14ac:dyDescent="0.2">
      <c r="B16" s="37" t="s">
        <v>11</v>
      </c>
      <c r="C16" s="38">
        <v>44842</v>
      </c>
      <c r="D16" s="271"/>
      <c r="E16" s="272"/>
      <c r="F16" s="272"/>
      <c r="G16" s="272"/>
      <c r="H16" s="272"/>
      <c r="I16" s="272"/>
      <c r="J16" s="272"/>
      <c r="K16" s="272"/>
      <c r="L16" s="273"/>
      <c r="M16"/>
    </row>
    <row r="17" spans="2:13" x14ac:dyDescent="0.2">
      <c r="B17" s="37" t="s">
        <v>12</v>
      </c>
      <c r="C17" s="38">
        <v>44843</v>
      </c>
      <c r="D17" s="271"/>
      <c r="E17" s="272"/>
      <c r="F17" s="272"/>
      <c r="G17" s="272"/>
      <c r="H17" s="272"/>
      <c r="I17" s="272"/>
      <c r="J17" s="272"/>
      <c r="K17" s="272"/>
      <c r="L17" s="273"/>
      <c r="M17"/>
    </row>
    <row r="18" spans="2:13" ht="24" x14ac:dyDescent="0.2">
      <c r="B18" s="33" t="s">
        <v>6</v>
      </c>
      <c r="C18" s="34">
        <v>44844</v>
      </c>
      <c r="D18" s="266" t="s">
        <v>142</v>
      </c>
      <c r="E18" s="266" t="s">
        <v>142</v>
      </c>
      <c r="F18" s="266" t="s">
        <v>142</v>
      </c>
      <c r="G18" s="267" t="s">
        <v>143</v>
      </c>
      <c r="H18" s="267" t="s">
        <v>143</v>
      </c>
      <c r="I18" s="48"/>
      <c r="J18" s="91" t="s">
        <v>147</v>
      </c>
      <c r="K18" s="91" t="s">
        <v>147</v>
      </c>
      <c r="L18" s="50"/>
      <c r="M18" s="286"/>
    </row>
    <row r="19" spans="2:13" ht="24" x14ac:dyDescent="0.2">
      <c r="B19" s="33" t="s">
        <v>7</v>
      </c>
      <c r="C19" s="34">
        <v>44845</v>
      </c>
      <c r="D19" s="266" t="s">
        <v>142</v>
      </c>
      <c r="E19" s="266" t="s">
        <v>142</v>
      </c>
      <c r="F19" s="266" t="s">
        <v>142</v>
      </c>
      <c r="G19" s="267" t="s">
        <v>143</v>
      </c>
      <c r="H19" s="267" t="s">
        <v>143</v>
      </c>
      <c r="I19" s="48"/>
      <c r="J19" s="91" t="s">
        <v>147</v>
      </c>
      <c r="K19" s="91" t="s">
        <v>147</v>
      </c>
      <c r="L19" s="50"/>
      <c r="M19" s="286"/>
    </row>
    <row r="20" spans="2:13" ht="24" x14ac:dyDescent="0.2">
      <c r="B20" s="33" t="s">
        <v>8</v>
      </c>
      <c r="C20" s="34">
        <v>44846</v>
      </c>
      <c r="D20" s="266" t="s">
        <v>142</v>
      </c>
      <c r="E20" s="266" t="s">
        <v>142</v>
      </c>
      <c r="F20" s="266" t="s">
        <v>142</v>
      </c>
      <c r="G20" s="267" t="s">
        <v>143</v>
      </c>
      <c r="H20" s="267" t="s">
        <v>143</v>
      </c>
      <c r="I20" s="269"/>
      <c r="J20" s="91" t="s">
        <v>147</v>
      </c>
      <c r="K20" s="91" t="s">
        <v>147</v>
      </c>
      <c r="L20" s="50"/>
      <c r="M20" s="286"/>
    </row>
    <row r="21" spans="2:13" ht="24" x14ac:dyDescent="0.2">
      <c r="B21" s="33" t="s">
        <v>9</v>
      </c>
      <c r="C21" s="34">
        <v>44847</v>
      </c>
      <c r="D21" s="266" t="s">
        <v>142</v>
      </c>
      <c r="E21" s="266" t="s">
        <v>142</v>
      </c>
      <c r="F21" s="266" t="s">
        <v>142</v>
      </c>
      <c r="G21" s="267" t="s">
        <v>143</v>
      </c>
      <c r="H21" s="267" t="s">
        <v>143</v>
      </c>
      <c r="I21" s="48"/>
      <c r="J21" s="91" t="s">
        <v>147</v>
      </c>
      <c r="K21" s="91" t="s">
        <v>147</v>
      </c>
      <c r="L21" s="50"/>
      <c r="M21" s="286"/>
    </row>
    <row r="22" spans="2:13" ht="24" x14ac:dyDescent="0.2">
      <c r="B22" s="33" t="s">
        <v>10</v>
      </c>
      <c r="C22" s="34">
        <v>44848</v>
      </c>
      <c r="D22" s="266" t="s">
        <v>142</v>
      </c>
      <c r="E22" s="266" t="s">
        <v>142</v>
      </c>
      <c r="F22" s="266" t="s">
        <v>142</v>
      </c>
      <c r="G22" s="267" t="s">
        <v>143</v>
      </c>
      <c r="H22" s="267" t="s">
        <v>143</v>
      </c>
      <c r="I22" s="48"/>
      <c r="J22" s="91" t="s">
        <v>147</v>
      </c>
      <c r="K22" s="91" t="s">
        <v>147</v>
      </c>
      <c r="L22" s="270"/>
      <c r="M22" s="287"/>
    </row>
    <row r="23" spans="2:13" x14ac:dyDescent="0.2">
      <c r="B23" s="37" t="s">
        <v>11</v>
      </c>
      <c r="C23" s="38">
        <v>44849</v>
      </c>
      <c r="D23" s="271"/>
      <c r="E23" s="272"/>
      <c r="F23" s="272"/>
      <c r="G23" s="272"/>
      <c r="H23" s="272"/>
      <c r="I23" s="272"/>
      <c r="J23" s="272"/>
      <c r="K23" s="272"/>
      <c r="L23" s="273"/>
      <c r="M23"/>
    </row>
    <row r="24" spans="2:13" x14ac:dyDescent="0.2">
      <c r="B24" s="37" t="s">
        <v>12</v>
      </c>
      <c r="C24" s="38">
        <v>44850</v>
      </c>
      <c r="D24" s="271"/>
      <c r="E24" s="272"/>
      <c r="F24" s="272"/>
      <c r="G24" s="272"/>
      <c r="H24" s="272"/>
      <c r="I24" s="272"/>
      <c r="J24" s="272"/>
      <c r="K24" s="272"/>
      <c r="L24" s="273"/>
      <c r="M24"/>
    </row>
    <row r="25" spans="2:13" x14ac:dyDescent="0.2">
      <c r="B25" s="33" t="s">
        <v>6</v>
      </c>
      <c r="C25" s="34">
        <v>44851</v>
      </c>
      <c r="D25" s="269"/>
      <c r="E25" s="269"/>
      <c r="F25" s="269"/>
      <c r="G25" s="48"/>
      <c r="H25" s="48"/>
      <c r="I25" s="48"/>
      <c r="J25" s="48"/>
      <c r="K25" s="48"/>
      <c r="L25" s="50"/>
      <c r="M25" s="286"/>
    </row>
    <row r="26" spans="2:13" x14ac:dyDescent="0.2">
      <c r="B26" s="33" t="s">
        <v>7</v>
      </c>
      <c r="C26" s="34">
        <v>44852</v>
      </c>
      <c r="D26" s="48"/>
      <c r="E26" s="48"/>
      <c r="F26" s="48"/>
      <c r="G26" s="48"/>
      <c r="H26" s="48"/>
      <c r="I26" s="48"/>
      <c r="J26" s="48"/>
      <c r="K26" s="48"/>
      <c r="L26" s="50"/>
      <c r="M26" s="286"/>
    </row>
    <row r="27" spans="2:13" x14ac:dyDescent="0.2">
      <c r="B27" s="33" t="s">
        <v>8</v>
      </c>
      <c r="C27" s="34">
        <v>44853</v>
      </c>
      <c r="D27" s="269"/>
      <c r="E27" s="269"/>
      <c r="F27" s="269"/>
      <c r="G27" s="269"/>
      <c r="H27" s="269"/>
      <c r="I27" s="269"/>
      <c r="J27" s="48"/>
      <c r="K27" s="48"/>
      <c r="L27" s="50"/>
      <c r="M27" s="286"/>
    </row>
    <row r="28" spans="2:13" x14ac:dyDescent="0.2">
      <c r="B28" s="33" t="s">
        <v>9</v>
      </c>
      <c r="C28" s="34">
        <v>44854</v>
      </c>
      <c r="D28" s="48"/>
      <c r="E28" s="48"/>
      <c r="F28" s="48"/>
      <c r="G28" s="48"/>
      <c r="H28" s="48"/>
      <c r="I28" s="48"/>
      <c r="J28" s="48"/>
      <c r="K28" s="48"/>
      <c r="L28" s="50"/>
      <c r="M28" s="286"/>
    </row>
    <row r="29" spans="2:13" x14ac:dyDescent="0.2">
      <c r="B29" s="33" t="s">
        <v>10</v>
      </c>
      <c r="C29" s="34">
        <v>44855</v>
      </c>
      <c r="D29" s="269"/>
      <c r="E29" s="269"/>
      <c r="F29" s="269"/>
      <c r="G29" s="48"/>
      <c r="H29" s="48"/>
      <c r="I29" s="48"/>
      <c r="J29" s="269"/>
      <c r="K29" s="269"/>
      <c r="L29" s="270"/>
      <c r="M29" s="287"/>
    </row>
    <row r="30" spans="2:13" x14ac:dyDescent="0.2">
      <c r="B30" s="37" t="s">
        <v>11</v>
      </c>
      <c r="C30" s="38">
        <v>44856</v>
      </c>
      <c r="D30" s="271"/>
      <c r="E30" s="272"/>
      <c r="F30" s="272"/>
      <c r="G30" s="272"/>
      <c r="H30" s="272"/>
      <c r="I30" s="272"/>
      <c r="J30" s="272"/>
      <c r="K30" s="272"/>
      <c r="L30" s="273"/>
      <c r="M30"/>
    </row>
    <row r="31" spans="2:13" x14ac:dyDescent="0.2">
      <c r="B31" s="37" t="s">
        <v>12</v>
      </c>
      <c r="C31" s="38">
        <v>44857</v>
      </c>
      <c r="D31" s="271"/>
      <c r="E31" s="272"/>
      <c r="F31" s="272"/>
      <c r="G31" s="272"/>
      <c r="H31" s="272"/>
      <c r="I31" s="272"/>
      <c r="J31" s="272"/>
      <c r="K31" s="272"/>
      <c r="L31" s="273"/>
      <c r="M31"/>
    </row>
    <row r="32" spans="2:13" ht="24" x14ac:dyDescent="0.2">
      <c r="B32" s="39" t="s">
        <v>6</v>
      </c>
      <c r="C32" s="34">
        <v>44858</v>
      </c>
      <c r="D32" s="266" t="s">
        <v>142</v>
      </c>
      <c r="E32" s="266" t="s">
        <v>142</v>
      </c>
      <c r="F32" s="266" t="s">
        <v>142</v>
      </c>
      <c r="G32" s="267" t="s">
        <v>143</v>
      </c>
      <c r="H32" s="267" t="s">
        <v>143</v>
      </c>
      <c r="I32" s="48"/>
      <c r="J32" s="91" t="s">
        <v>147</v>
      </c>
      <c r="K32" s="91" t="s">
        <v>147</v>
      </c>
      <c r="L32" s="50"/>
      <c r="M32" s="286"/>
    </row>
    <row r="33" spans="2:13" ht="24" x14ac:dyDescent="0.2">
      <c r="B33" s="33" t="s">
        <v>7</v>
      </c>
      <c r="C33" s="34">
        <v>44859</v>
      </c>
      <c r="D33" s="266" t="s">
        <v>142</v>
      </c>
      <c r="E33" s="266" t="s">
        <v>142</v>
      </c>
      <c r="F33" s="266" t="s">
        <v>142</v>
      </c>
      <c r="G33" s="267" t="s">
        <v>143</v>
      </c>
      <c r="H33" s="267" t="s">
        <v>143</v>
      </c>
      <c r="I33" s="48"/>
      <c r="J33" s="91" t="s">
        <v>147</v>
      </c>
      <c r="K33" s="91" t="s">
        <v>147</v>
      </c>
      <c r="L33" s="50"/>
      <c r="M33" s="286"/>
    </row>
    <row r="34" spans="2:13" ht="24" x14ac:dyDescent="0.2">
      <c r="B34" s="33" t="s">
        <v>8</v>
      </c>
      <c r="C34" s="34">
        <v>44860</v>
      </c>
      <c r="D34" s="266" t="s">
        <v>142</v>
      </c>
      <c r="E34" s="266" t="s">
        <v>142</v>
      </c>
      <c r="F34" s="266" t="s">
        <v>142</v>
      </c>
      <c r="G34" s="267" t="s">
        <v>143</v>
      </c>
      <c r="H34" s="267" t="s">
        <v>143</v>
      </c>
      <c r="I34" s="269"/>
      <c r="J34" s="268" t="s">
        <v>144</v>
      </c>
      <c r="K34" s="268" t="s">
        <v>144</v>
      </c>
      <c r="L34" s="50"/>
      <c r="M34" s="286"/>
    </row>
    <row r="35" spans="2:13" ht="24" x14ac:dyDescent="0.2">
      <c r="B35" s="33" t="s">
        <v>9</v>
      </c>
      <c r="C35" s="34">
        <v>44861</v>
      </c>
      <c r="D35" s="266" t="s">
        <v>142</v>
      </c>
      <c r="E35" s="266" t="s">
        <v>142</v>
      </c>
      <c r="F35" s="266" t="s">
        <v>142</v>
      </c>
      <c r="G35" s="267" t="s">
        <v>143</v>
      </c>
      <c r="H35" s="267" t="s">
        <v>143</v>
      </c>
      <c r="I35" s="48"/>
      <c r="J35" s="268" t="s">
        <v>144</v>
      </c>
      <c r="K35" s="268" t="s">
        <v>144</v>
      </c>
      <c r="L35" s="50"/>
      <c r="M35" s="286"/>
    </row>
    <row r="36" spans="2:13" ht="24" x14ac:dyDescent="0.2">
      <c r="B36" s="33" t="s">
        <v>10</v>
      </c>
      <c r="C36" s="34">
        <v>44862</v>
      </c>
      <c r="D36" s="266" t="s">
        <v>142</v>
      </c>
      <c r="E36" s="266" t="s">
        <v>142</v>
      </c>
      <c r="F36" s="267" t="s">
        <v>143</v>
      </c>
      <c r="G36" s="267" t="s">
        <v>143</v>
      </c>
      <c r="H36" s="267" t="s">
        <v>143</v>
      </c>
      <c r="I36" s="48"/>
      <c r="J36" s="268" t="s">
        <v>144</v>
      </c>
      <c r="K36" s="268" t="s">
        <v>144</v>
      </c>
      <c r="L36" s="270"/>
      <c r="M36" s="287"/>
    </row>
    <row r="37" spans="2:13" x14ac:dyDescent="0.2">
      <c r="B37" s="37" t="s">
        <v>11</v>
      </c>
      <c r="C37" s="38">
        <v>44863</v>
      </c>
      <c r="D37" s="271"/>
      <c r="E37" s="272"/>
      <c r="F37" s="272"/>
      <c r="G37" s="272"/>
      <c r="H37" s="272"/>
      <c r="I37" s="272"/>
      <c r="J37" s="272"/>
      <c r="K37" s="272"/>
      <c r="L37" s="273"/>
      <c r="M37"/>
    </row>
    <row r="38" spans="2:13" x14ac:dyDescent="0.2">
      <c r="B38" s="37" t="s">
        <v>12</v>
      </c>
      <c r="C38" s="38">
        <v>44864</v>
      </c>
      <c r="D38" s="271"/>
      <c r="E38" s="272"/>
      <c r="F38" s="272"/>
      <c r="G38" s="272"/>
      <c r="H38" s="272"/>
      <c r="I38" s="272"/>
      <c r="J38" s="272"/>
      <c r="K38" s="272"/>
      <c r="L38" s="273"/>
      <c r="M38"/>
    </row>
    <row r="39" spans="2:13" x14ac:dyDescent="0.2">
      <c r="B39" s="46" t="s">
        <v>6</v>
      </c>
      <c r="C39" s="47">
        <v>44865</v>
      </c>
      <c r="D39" s="288" t="s">
        <v>72</v>
      </c>
      <c r="E39" s="289"/>
      <c r="F39" s="289"/>
      <c r="G39" s="289"/>
      <c r="H39" s="289"/>
      <c r="I39" s="289"/>
      <c r="J39" s="289"/>
      <c r="K39" s="289"/>
      <c r="L39" s="290"/>
      <c r="M39" s="286"/>
    </row>
    <row r="40" spans="2:13" x14ac:dyDescent="0.2">
      <c r="B40" s="37" t="s">
        <v>7</v>
      </c>
      <c r="C40" s="38">
        <v>44866</v>
      </c>
      <c r="D40" s="271"/>
      <c r="E40" s="272"/>
      <c r="F40" s="272"/>
      <c r="G40" s="272"/>
      <c r="H40" s="272"/>
      <c r="I40" s="272"/>
      <c r="J40" s="272"/>
      <c r="K40" s="272"/>
      <c r="L40" s="273"/>
      <c r="M40" s="286"/>
    </row>
    <row r="41" spans="2:13" x14ac:dyDescent="0.2">
      <c r="B41" s="33" t="s">
        <v>8</v>
      </c>
      <c r="C41" s="34">
        <v>44867</v>
      </c>
      <c r="D41" s="269"/>
      <c r="E41" s="269"/>
      <c r="F41" s="269"/>
      <c r="G41" s="269"/>
      <c r="H41" s="269"/>
      <c r="I41" s="48"/>
      <c r="J41" s="48"/>
      <c r="K41" s="48"/>
      <c r="L41" s="50"/>
      <c r="M41" s="286"/>
    </row>
    <row r="42" spans="2:13" x14ac:dyDescent="0.2">
      <c r="B42" s="33" t="s">
        <v>9</v>
      </c>
      <c r="C42" s="34">
        <v>44868</v>
      </c>
      <c r="D42" s="48"/>
      <c r="E42" s="48"/>
      <c r="F42" s="48"/>
      <c r="G42" s="48"/>
      <c r="H42" s="48"/>
      <c r="I42" s="269"/>
      <c r="J42" s="48"/>
      <c r="K42" s="48"/>
      <c r="L42" s="50"/>
      <c r="M42" s="286"/>
    </row>
    <row r="43" spans="2:13" x14ac:dyDescent="0.2">
      <c r="B43" s="33" t="s">
        <v>10</v>
      </c>
      <c r="C43" s="34">
        <v>44869</v>
      </c>
      <c r="D43" s="269"/>
      <c r="E43" s="269"/>
      <c r="F43" s="269"/>
      <c r="G43" s="48"/>
      <c r="H43" s="48"/>
      <c r="I43" s="48"/>
      <c r="J43" s="269"/>
      <c r="K43" s="269"/>
      <c r="L43" s="270"/>
      <c r="M43" s="287"/>
    </row>
    <row r="44" spans="2:13" x14ac:dyDescent="0.2">
      <c r="B44" s="37" t="s">
        <v>11</v>
      </c>
      <c r="C44" s="38">
        <v>44870</v>
      </c>
      <c r="D44" s="271"/>
      <c r="E44" s="272"/>
      <c r="F44" s="272"/>
      <c r="G44" s="272"/>
      <c r="H44" s="272"/>
      <c r="I44" s="272"/>
      <c r="J44" s="272"/>
      <c r="K44" s="272"/>
      <c r="L44" s="273"/>
      <c r="M44"/>
    </row>
    <row r="45" spans="2:13" x14ac:dyDescent="0.2">
      <c r="B45" s="37" t="s">
        <v>12</v>
      </c>
      <c r="C45" s="38">
        <v>44871</v>
      </c>
      <c r="D45" s="271"/>
      <c r="E45" s="272"/>
      <c r="F45" s="272"/>
      <c r="G45" s="272"/>
      <c r="H45" s="272"/>
      <c r="I45" s="272"/>
      <c r="J45" s="272"/>
      <c r="K45" s="272"/>
      <c r="L45" s="273"/>
      <c r="M45"/>
    </row>
    <row r="46" spans="2:13" ht="24" x14ac:dyDescent="0.2">
      <c r="B46" s="33" t="s">
        <v>6</v>
      </c>
      <c r="C46" s="34">
        <v>44872</v>
      </c>
      <c r="D46" s="266" t="s">
        <v>142</v>
      </c>
      <c r="E46" s="266" t="s">
        <v>142</v>
      </c>
      <c r="F46" s="267" t="s">
        <v>143</v>
      </c>
      <c r="G46" s="267" t="s">
        <v>143</v>
      </c>
      <c r="H46" s="267" t="s">
        <v>143</v>
      </c>
      <c r="I46" s="48"/>
      <c r="J46" s="268" t="s">
        <v>144</v>
      </c>
      <c r="K46" s="268" t="s">
        <v>144</v>
      </c>
      <c r="L46" s="50"/>
      <c r="M46" s="286"/>
    </row>
    <row r="47" spans="2:13" ht="24" x14ac:dyDescent="0.2">
      <c r="B47" s="33" t="s">
        <v>7</v>
      </c>
      <c r="C47" s="34">
        <v>44873</v>
      </c>
      <c r="D47" s="266" t="s">
        <v>142</v>
      </c>
      <c r="E47" s="266" t="s">
        <v>142</v>
      </c>
      <c r="F47" s="267" t="s">
        <v>143</v>
      </c>
      <c r="G47" s="267" t="s">
        <v>143</v>
      </c>
      <c r="H47" s="267" t="s">
        <v>143</v>
      </c>
      <c r="I47" s="48"/>
      <c r="J47" s="268" t="s">
        <v>144</v>
      </c>
      <c r="K47" s="268" t="s">
        <v>144</v>
      </c>
      <c r="L47" s="50"/>
      <c r="M47" s="286"/>
    </row>
    <row r="48" spans="2:13" ht="24" x14ac:dyDescent="0.2">
      <c r="B48" s="33" t="s">
        <v>8</v>
      </c>
      <c r="C48" s="34">
        <v>44874</v>
      </c>
      <c r="D48" s="266" t="s">
        <v>142</v>
      </c>
      <c r="E48" s="266" t="s">
        <v>142</v>
      </c>
      <c r="F48" s="267" t="s">
        <v>143</v>
      </c>
      <c r="G48" s="267" t="s">
        <v>143</v>
      </c>
      <c r="H48" s="267" t="s">
        <v>143</v>
      </c>
      <c r="I48" s="269"/>
      <c r="J48" s="268" t="s">
        <v>144</v>
      </c>
      <c r="K48" s="268" t="s">
        <v>144</v>
      </c>
      <c r="L48" s="50"/>
      <c r="M48" s="286"/>
    </row>
    <row r="49" spans="2:13" ht="24" x14ac:dyDescent="0.2">
      <c r="B49" s="33" t="s">
        <v>9</v>
      </c>
      <c r="C49" s="34">
        <v>44875</v>
      </c>
      <c r="D49" s="266" t="s">
        <v>142</v>
      </c>
      <c r="E49" s="266" t="s">
        <v>142</v>
      </c>
      <c r="F49" s="267" t="s">
        <v>143</v>
      </c>
      <c r="G49" s="267" t="s">
        <v>143</v>
      </c>
      <c r="H49" s="267" t="s">
        <v>143</v>
      </c>
      <c r="I49" s="48"/>
      <c r="J49" s="268" t="s">
        <v>144</v>
      </c>
      <c r="K49" s="268" t="s">
        <v>144</v>
      </c>
      <c r="L49" s="50"/>
      <c r="M49" s="286"/>
    </row>
    <row r="50" spans="2:13" ht="24" x14ac:dyDescent="0.2">
      <c r="B50" s="33" t="s">
        <v>10</v>
      </c>
      <c r="C50" s="34">
        <v>44876</v>
      </c>
      <c r="D50" s="266" t="s">
        <v>142</v>
      </c>
      <c r="E50" s="266" t="s">
        <v>142</v>
      </c>
      <c r="F50" s="267" t="s">
        <v>143</v>
      </c>
      <c r="G50" s="267" t="s">
        <v>143</v>
      </c>
      <c r="H50" s="267" t="s">
        <v>143</v>
      </c>
      <c r="I50" s="48"/>
      <c r="J50" s="276" t="s">
        <v>149</v>
      </c>
      <c r="K50" s="276" t="s">
        <v>149</v>
      </c>
      <c r="L50" s="270"/>
      <c r="M50" s="287"/>
    </row>
    <row r="51" spans="2:13" x14ac:dyDescent="0.2">
      <c r="B51" s="37" t="s">
        <v>11</v>
      </c>
      <c r="C51" s="38">
        <v>44877</v>
      </c>
      <c r="D51" s="271"/>
      <c r="E51" s="272"/>
      <c r="F51" s="272"/>
      <c r="G51" s="272"/>
      <c r="H51" s="272"/>
      <c r="I51" s="272"/>
      <c r="J51" s="272"/>
      <c r="K51" s="272"/>
      <c r="L51" s="273"/>
      <c r="M51"/>
    </row>
    <row r="52" spans="2:13" x14ac:dyDescent="0.2">
      <c r="B52" s="37" t="s">
        <v>12</v>
      </c>
      <c r="C52" s="38">
        <v>44878</v>
      </c>
      <c r="D52" s="271"/>
      <c r="E52" s="272"/>
      <c r="F52" s="272"/>
      <c r="G52" s="272"/>
      <c r="H52" s="272"/>
      <c r="I52" s="272"/>
      <c r="J52" s="272"/>
      <c r="K52" s="272"/>
      <c r="L52" s="273"/>
      <c r="M52"/>
    </row>
    <row r="53" spans="2:13" x14ac:dyDescent="0.2">
      <c r="B53" s="33" t="s">
        <v>6</v>
      </c>
      <c r="C53" s="34">
        <v>44879</v>
      </c>
      <c r="D53" s="48"/>
      <c r="E53" s="48"/>
      <c r="F53" s="48"/>
      <c r="G53" s="48"/>
      <c r="H53" s="48"/>
      <c r="I53" s="48"/>
      <c r="J53" s="48"/>
      <c r="K53" s="48"/>
      <c r="L53" s="50"/>
      <c r="M53" s="286"/>
    </row>
    <row r="54" spans="2:13" x14ac:dyDescent="0.2">
      <c r="B54" s="33" t="s">
        <v>7</v>
      </c>
      <c r="C54" s="34">
        <v>44880</v>
      </c>
      <c r="D54" s="48"/>
      <c r="E54" s="48"/>
      <c r="F54" s="48"/>
      <c r="G54" s="48"/>
      <c r="H54" s="48"/>
      <c r="I54" s="48"/>
      <c r="J54" s="48"/>
      <c r="K54" s="48"/>
      <c r="L54" s="50"/>
      <c r="M54" s="286"/>
    </row>
    <row r="55" spans="2:13" x14ac:dyDescent="0.2">
      <c r="B55" s="33" t="s">
        <v>8</v>
      </c>
      <c r="C55" s="34">
        <v>44881</v>
      </c>
      <c r="D55" s="48"/>
      <c r="E55" s="48"/>
      <c r="F55" s="48"/>
      <c r="G55" s="48"/>
      <c r="H55" s="48"/>
      <c r="I55" s="269"/>
      <c r="J55" s="48"/>
      <c r="K55" s="48"/>
      <c r="L55" s="50"/>
      <c r="M55" s="286"/>
    </row>
    <row r="56" spans="2:13" x14ac:dyDescent="0.2">
      <c r="B56" s="33" t="s">
        <v>9</v>
      </c>
      <c r="C56" s="34">
        <v>44882</v>
      </c>
      <c r="D56" s="48"/>
      <c r="E56" s="48"/>
      <c r="F56" s="48"/>
      <c r="G56" s="48"/>
      <c r="H56" s="48"/>
      <c r="I56" s="48"/>
      <c r="J56" s="48"/>
      <c r="K56" s="48"/>
      <c r="L56" s="50"/>
      <c r="M56" s="286"/>
    </row>
    <row r="57" spans="2:13" x14ac:dyDescent="0.2">
      <c r="B57" s="33" t="s">
        <v>10</v>
      </c>
      <c r="C57" s="34">
        <v>44883</v>
      </c>
      <c r="D57" s="48"/>
      <c r="E57" s="48"/>
      <c r="F57" s="48"/>
      <c r="G57" s="48"/>
      <c r="H57" s="48"/>
      <c r="I57" s="48"/>
      <c r="J57" s="269"/>
      <c r="K57" s="269"/>
      <c r="L57" s="270"/>
      <c r="M57" s="287"/>
    </row>
    <row r="58" spans="2:13" x14ac:dyDescent="0.2">
      <c r="B58" s="37" t="s">
        <v>11</v>
      </c>
      <c r="C58" s="38">
        <v>44884</v>
      </c>
      <c r="D58" s="271"/>
      <c r="E58" s="272"/>
      <c r="F58" s="272"/>
      <c r="G58" s="272"/>
      <c r="H58" s="272"/>
      <c r="I58" s="272"/>
      <c r="J58" s="272"/>
      <c r="K58" s="272"/>
      <c r="L58" s="273"/>
      <c r="M58"/>
    </row>
    <row r="59" spans="2:13" x14ac:dyDescent="0.2">
      <c r="B59" s="37" t="s">
        <v>12</v>
      </c>
      <c r="C59" s="38">
        <v>44885</v>
      </c>
      <c r="D59" s="271"/>
      <c r="E59" s="272"/>
      <c r="F59" s="272"/>
      <c r="G59" s="272"/>
      <c r="H59" s="272"/>
      <c r="I59" s="272"/>
      <c r="J59" s="272"/>
      <c r="K59" s="272"/>
      <c r="L59" s="273"/>
      <c r="M59"/>
    </row>
    <row r="60" spans="2:13" ht="24" x14ac:dyDescent="0.2">
      <c r="B60" s="33" t="s">
        <v>6</v>
      </c>
      <c r="C60" s="34">
        <v>44886</v>
      </c>
      <c r="D60" s="266" t="s">
        <v>142</v>
      </c>
      <c r="E60" s="266" t="s">
        <v>142</v>
      </c>
      <c r="F60" s="267" t="s">
        <v>143</v>
      </c>
      <c r="G60" s="267" t="s">
        <v>143</v>
      </c>
      <c r="H60" s="267" t="s">
        <v>143</v>
      </c>
      <c r="I60" s="48"/>
      <c r="J60" s="276" t="s">
        <v>149</v>
      </c>
      <c r="K60" s="276" t="s">
        <v>149</v>
      </c>
      <c r="L60" s="296" t="s">
        <v>149</v>
      </c>
      <c r="M60" s="287"/>
    </row>
    <row r="61" spans="2:13" ht="24" x14ac:dyDescent="0.2">
      <c r="B61" s="33" t="s">
        <v>7</v>
      </c>
      <c r="C61" s="34">
        <v>44887</v>
      </c>
      <c r="D61" s="266" t="s">
        <v>142</v>
      </c>
      <c r="E61" s="266" t="s">
        <v>142</v>
      </c>
      <c r="F61" s="267" t="s">
        <v>143</v>
      </c>
      <c r="G61" s="267" t="s">
        <v>143</v>
      </c>
      <c r="H61" s="267" t="s">
        <v>143</v>
      </c>
      <c r="I61" s="48"/>
      <c r="J61" s="276" t="s">
        <v>149</v>
      </c>
      <c r="K61" s="276" t="s">
        <v>149</v>
      </c>
      <c r="L61" s="296" t="s">
        <v>149</v>
      </c>
      <c r="M61" s="287"/>
    </row>
    <row r="62" spans="2:13" ht="24" x14ac:dyDescent="0.2">
      <c r="B62" s="33" t="s">
        <v>8</v>
      </c>
      <c r="C62" s="34">
        <v>44888</v>
      </c>
      <c r="D62" s="266" t="s">
        <v>142</v>
      </c>
      <c r="E62" s="266" t="s">
        <v>142</v>
      </c>
      <c r="F62" s="266" t="s">
        <v>142</v>
      </c>
      <c r="G62" s="267" t="s">
        <v>143</v>
      </c>
      <c r="H62" s="267" t="s">
        <v>143</v>
      </c>
      <c r="I62" s="269"/>
      <c r="J62" s="276" t="s">
        <v>149</v>
      </c>
      <c r="K62" s="276" t="s">
        <v>149</v>
      </c>
      <c r="L62" s="50"/>
      <c r="M62" s="287"/>
    </row>
    <row r="63" spans="2:13" ht="24" x14ac:dyDescent="0.2">
      <c r="B63" s="33" t="s">
        <v>9</v>
      </c>
      <c r="C63" s="34">
        <v>44889</v>
      </c>
      <c r="D63" s="266" t="s">
        <v>142</v>
      </c>
      <c r="E63" s="266" t="s">
        <v>142</v>
      </c>
      <c r="F63" s="266" t="s">
        <v>142</v>
      </c>
      <c r="G63" s="267" t="s">
        <v>143</v>
      </c>
      <c r="H63" s="267" t="s">
        <v>143</v>
      </c>
      <c r="I63" s="48"/>
      <c r="J63" s="276" t="s">
        <v>149</v>
      </c>
      <c r="K63" s="276" t="s">
        <v>149</v>
      </c>
      <c r="L63" s="50"/>
      <c r="M63" s="287"/>
    </row>
    <row r="64" spans="2:13" ht="24.75" thickBot="1" x14ac:dyDescent="0.25">
      <c r="B64" s="71" t="s">
        <v>10</v>
      </c>
      <c r="C64" s="63">
        <v>44890</v>
      </c>
      <c r="D64" s="297" t="s">
        <v>143</v>
      </c>
      <c r="E64" s="297" t="s">
        <v>143</v>
      </c>
      <c r="F64" s="297" t="s">
        <v>143</v>
      </c>
      <c r="G64" s="298" t="s">
        <v>149</v>
      </c>
      <c r="H64" s="298" t="s">
        <v>149</v>
      </c>
      <c r="I64" s="183"/>
      <c r="J64" s="183"/>
      <c r="K64" s="183"/>
      <c r="L64" s="299"/>
      <c r="M64" s="287"/>
    </row>
    <row r="65" spans="2:12" x14ac:dyDescent="0.2">
      <c r="B65" s="133" t="s">
        <v>60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5"/>
    </row>
    <row r="66" spans="2:12" ht="13.5" thickBot="1" x14ac:dyDescent="0.25"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8"/>
    </row>
    <row r="67" spans="2:12" x14ac:dyDescent="0.2">
      <c r="B67" s="133" t="s">
        <v>59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5"/>
    </row>
    <row r="68" spans="2:12" ht="13.5" thickBot="1" x14ac:dyDescent="0.25">
      <c r="B68" s="136"/>
      <c r="C68" s="137"/>
      <c r="D68" s="137"/>
      <c r="E68" s="137"/>
      <c r="F68" s="137"/>
      <c r="G68" s="137"/>
      <c r="H68" s="137"/>
      <c r="I68" s="137"/>
      <c r="J68" s="137"/>
      <c r="K68" s="137"/>
      <c r="L68" s="138"/>
    </row>
    <row r="69" spans="2:12" x14ac:dyDescent="0.2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</row>
    <row r="70" spans="2:12" x14ac:dyDescent="0.2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</row>
    <row r="71" spans="2:12" x14ac:dyDescent="0.2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</row>
    <row r="72" spans="2:12" x14ac:dyDescent="0.2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</row>
    <row r="73" spans="2:12" x14ac:dyDescent="0.2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</row>
    <row r="74" spans="2:12" x14ac:dyDescent="0.2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</row>
    <row r="75" spans="2:12" x14ac:dyDescent="0.2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</row>
    <row r="76" spans="2:12" x14ac:dyDescent="0.2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</row>
    <row r="77" spans="2:12" x14ac:dyDescent="0.2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</row>
    <row r="78" spans="2:12" x14ac:dyDescent="0.2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</row>
    <row r="79" spans="2:12" x14ac:dyDescent="0.2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</row>
    <row r="80" spans="2:12" x14ac:dyDescent="0.2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</row>
    <row r="81" spans="2:12" x14ac:dyDescent="0.2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</row>
    <row r="82" spans="2:12" x14ac:dyDescent="0.2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</row>
    <row r="83" spans="2:12" x14ac:dyDescent="0.2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</row>
    <row r="84" spans="2:12" x14ac:dyDescent="0.2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</row>
    <row r="85" spans="2:12" x14ac:dyDescent="0.2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</row>
    <row r="86" spans="2:12" x14ac:dyDescent="0.2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</row>
    <row r="87" spans="2:12" x14ac:dyDescent="0.2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</row>
    <row r="88" spans="2:12" x14ac:dyDescent="0.2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</row>
    <row r="89" spans="2:12" x14ac:dyDescent="0.2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</row>
    <row r="90" spans="2:12" x14ac:dyDescent="0.2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2:12" x14ac:dyDescent="0.2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2:12" x14ac:dyDescent="0.2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2:12" x14ac:dyDescent="0.2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2:12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2:12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2:12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</row>
    <row r="97" spans="2:12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</row>
    <row r="98" spans="2:12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</row>
    <row r="99" spans="2:12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2:12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</row>
    <row r="101" spans="2:12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</row>
    <row r="102" spans="2:12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2:12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2:12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</row>
    <row r="105" spans="2:12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</row>
    <row r="106" spans="2:12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2:12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</row>
    <row r="108" spans="2:12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</row>
    <row r="109" spans="2:12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2:12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2:12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2" spans="2:12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  <row r="113" spans="2:12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2:12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</row>
    <row r="115" spans="2:12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2:12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2:12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2:12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2:12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</row>
    <row r="120" spans="2:12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</row>
    <row r="121" spans="2:12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</row>
    <row r="122" spans="2:12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</row>
    <row r="123" spans="2:12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</row>
    <row r="124" spans="2:12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</row>
    <row r="125" spans="2:12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</row>
    <row r="126" spans="2:12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</row>
    <row r="127" spans="2:12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</row>
    <row r="128" spans="2:12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</row>
    <row r="129" spans="2:12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</row>
    <row r="130" spans="2:12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</row>
    <row r="131" spans="2:12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</row>
    <row r="132" spans="2:12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</row>
    <row r="133" spans="2:12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</row>
    <row r="134" spans="2:12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</row>
    <row r="135" spans="2:12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</row>
    <row r="136" spans="2:12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</row>
    <row r="137" spans="2:12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</row>
    <row r="138" spans="2:12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</row>
    <row r="139" spans="2:12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</row>
    <row r="140" spans="2:12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</row>
    <row r="141" spans="2:12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</row>
    <row r="142" spans="2:12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</row>
    <row r="143" spans="2:12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2:12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</row>
    <row r="145" spans="2:12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2:12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</row>
    <row r="147" spans="2:12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2:12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</row>
    <row r="149" spans="2:12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2:12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2:12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</row>
    <row r="152" spans="2:12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  <row r="498" spans="2:12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</row>
    <row r="499" spans="2:12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</row>
    <row r="500" spans="2:12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</row>
    <row r="501" spans="2:12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</row>
    <row r="502" spans="2:12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</row>
    <row r="503" spans="2:12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</row>
    <row r="504" spans="2:12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</row>
    <row r="505" spans="2:12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</row>
    <row r="506" spans="2:12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</row>
    <row r="507" spans="2:12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</row>
    <row r="508" spans="2:12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</row>
    <row r="509" spans="2:12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</row>
    <row r="510" spans="2:12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</row>
    <row r="511" spans="2:12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</row>
    <row r="512" spans="2:12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</row>
    <row r="513" spans="2:12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</row>
    <row r="514" spans="2:12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</row>
    <row r="515" spans="2:12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</row>
    <row r="516" spans="2:12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2:12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2:12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2:12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2:12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2:12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2" spans="2:12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</row>
    <row r="523" spans="2:12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2:12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2:12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2:12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2:12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2:12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2:12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</row>
    <row r="530" spans="2:12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</row>
    <row r="531" spans="2:12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</row>
    <row r="532" spans="2:12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</row>
    <row r="533" spans="2:12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</row>
    <row r="534" spans="2:12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</row>
    <row r="535" spans="2:12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</row>
    <row r="536" spans="2:12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</row>
    <row r="537" spans="2:12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</row>
    <row r="538" spans="2:12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</row>
    <row r="539" spans="2:12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</row>
    <row r="540" spans="2:12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</row>
    <row r="541" spans="2:12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</row>
    <row r="542" spans="2:12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</row>
    <row r="543" spans="2:12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</row>
    <row r="544" spans="2:12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</row>
    <row r="545" spans="2:12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</row>
    <row r="546" spans="2:12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</row>
    <row r="547" spans="2:12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</row>
    <row r="548" spans="2:12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</row>
    <row r="549" spans="2:12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</row>
    <row r="550" spans="2:12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</row>
    <row r="551" spans="2:12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</row>
    <row r="552" spans="2:12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</row>
    <row r="553" spans="2:12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</row>
    <row r="554" spans="2:12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</row>
    <row r="555" spans="2:12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</row>
    <row r="556" spans="2:12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</row>
    <row r="557" spans="2:12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</row>
    <row r="558" spans="2:12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</row>
    <row r="559" spans="2:12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</row>
    <row r="560" spans="2:12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</row>
    <row r="561" spans="2:12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</row>
    <row r="562" spans="2:12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</row>
    <row r="563" spans="2:12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</row>
    <row r="564" spans="2:12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</row>
    <row r="565" spans="2:12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</row>
    <row r="566" spans="2:12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</row>
    <row r="567" spans="2:12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</row>
    <row r="568" spans="2:12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</row>
    <row r="569" spans="2:12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</row>
    <row r="570" spans="2:12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</row>
    <row r="571" spans="2:12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</row>
    <row r="572" spans="2:12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</row>
    <row r="573" spans="2:12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</row>
    <row r="574" spans="2:12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</row>
    <row r="575" spans="2:12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</row>
    <row r="576" spans="2:12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</row>
    <row r="577" spans="2:12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</row>
    <row r="578" spans="2:12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</row>
    <row r="579" spans="2:12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</row>
    <row r="580" spans="2:12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</row>
    <row r="581" spans="2:12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</row>
    <row r="582" spans="2:12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</row>
    <row r="583" spans="2:12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</row>
    <row r="584" spans="2:12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</row>
    <row r="585" spans="2:12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</row>
    <row r="586" spans="2:12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</row>
    <row r="587" spans="2:12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</row>
    <row r="588" spans="2:12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</row>
    <row r="589" spans="2:12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</row>
    <row r="590" spans="2:12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</row>
    <row r="591" spans="2:12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</row>
    <row r="592" spans="2:12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</row>
    <row r="593" spans="2:12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</row>
    <row r="594" spans="2:12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</row>
    <row r="595" spans="2:12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</row>
    <row r="596" spans="2:12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</row>
    <row r="597" spans="2:12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</row>
    <row r="598" spans="2:12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</row>
    <row r="599" spans="2:12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</row>
    <row r="600" spans="2:12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</row>
    <row r="601" spans="2:12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</row>
    <row r="602" spans="2:12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</row>
    <row r="603" spans="2:12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</row>
    <row r="604" spans="2:12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</row>
    <row r="605" spans="2:12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</row>
    <row r="606" spans="2:12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</row>
    <row r="607" spans="2:12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</row>
    <row r="608" spans="2:12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</row>
    <row r="609" spans="2:12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</row>
    <row r="610" spans="2:12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</row>
    <row r="611" spans="2:12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</row>
    <row r="612" spans="2:12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</row>
    <row r="613" spans="2:12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</row>
    <row r="614" spans="2:12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</row>
    <row r="615" spans="2:12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</row>
    <row r="616" spans="2:12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</row>
    <row r="617" spans="2:12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</row>
    <row r="618" spans="2:12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</row>
    <row r="619" spans="2:12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</row>
    <row r="620" spans="2:12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</row>
    <row r="621" spans="2:12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</row>
    <row r="622" spans="2:12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</row>
    <row r="623" spans="2:12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</row>
    <row r="624" spans="2:12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</row>
    <row r="625" spans="2:12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</row>
    <row r="626" spans="2:12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</row>
    <row r="627" spans="2:12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</row>
    <row r="628" spans="2:12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</row>
    <row r="629" spans="2:12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</row>
    <row r="630" spans="2:12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</row>
    <row r="631" spans="2:12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</row>
    <row r="632" spans="2:12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</row>
    <row r="633" spans="2:12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</row>
    <row r="634" spans="2:12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</row>
    <row r="635" spans="2:12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</row>
    <row r="636" spans="2:12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</row>
    <row r="637" spans="2:12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</row>
    <row r="638" spans="2:12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</row>
    <row r="639" spans="2:12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</row>
    <row r="640" spans="2:12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</row>
    <row r="641" spans="2:12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</row>
    <row r="642" spans="2:12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</row>
    <row r="643" spans="2:12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</row>
    <row r="644" spans="2:12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</row>
    <row r="645" spans="2:12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</row>
    <row r="646" spans="2:12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</row>
    <row r="647" spans="2:12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</row>
    <row r="648" spans="2:12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</row>
    <row r="649" spans="2:12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</row>
    <row r="650" spans="2:12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</row>
    <row r="651" spans="2:12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</row>
    <row r="652" spans="2:12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</row>
    <row r="653" spans="2:12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</row>
    <row r="654" spans="2:12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</row>
    <row r="655" spans="2:12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</row>
    <row r="656" spans="2:12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</row>
    <row r="657" spans="2:12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</row>
    <row r="658" spans="2:12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</row>
    <row r="659" spans="2:12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</row>
    <row r="660" spans="2:12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</row>
    <row r="661" spans="2:12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</row>
    <row r="662" spans="2:12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</row>
    <row r="663" spans="2:12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</row>
    <row r="664" spans="2:12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</row>
    <row r="665" spans="2:12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</row>
    <row r="666" spans="2:12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</row>
    <row r="667" spans="2:12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</row>
    <row r="668" spans="2:12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</row>
    <row r="669" spans="2:12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</row>
    <row r="670" spans="2:12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</row>
    <row r="671" spans="2:12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</row>
    <row r="672" spans="2:12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</row>
    <row r="673" spans="2:12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</row>
    <row r="674" spans="2:12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</row>
    <row r="675" spans="2:12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</row>
    <row r="676" spans="2:12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</row>
    <row r="677" spans="2:12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</row>
    <row r="678" spans="2:12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</row>
    <row r="679" spans="2:12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</row>
    <row r="680" spans="2:12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</row>
    <row r="681" spans="2:12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</row>
    <row r="682" spans="2:12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</row>
    <row r="683" spans="2:12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</row>
    <row r="684" spans="2:12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</row>
    <row r="685" spans="2:12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</row>
    <row r="686" spans="2:12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</row>
    <row r="687" spans="2:12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</row>
    <row r="688" spans="2:12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</row>
    <row r="689" spans="2:12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</row>
    <row r="690" spans="2:12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</row>
    <row r="691" spans="2:12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</row>
    <row r="692" spans="2:12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</row>
    <row r="693" spans="2:12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</row>
    <row r="694" spans="2:12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</row>
    <row r="695" spans="2:12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</row>
    <row r="696" spans="2:12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</row>
    <row r="697" spans="2:12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</row>
    <row r="698" spans="2:12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</row>
    <row r="699" spans="2:12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</row>
    <row r="700" spans="2:12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</row>
    <row r="701" spans="2:12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</row>
    <row r="702" spans="2:12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</row>
    <row r="703" spans="2:12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</row>
    <row r="704" spans="2:12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</row>
    <row r="705" spans="2:12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</row>
    <row r="706" spans="2:12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</row>
    <row r="707" spans="2:12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</row>
    <row r="708" spans="2:12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</row>
    <row r="709" spans="2:12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</row>
    <row r="710" spans="2:12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</row>
    <row r="711" spans="2:12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</row>
    <row r="712" spans="2:12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</row>
    <row r="713" spans="2:12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</row>
    <row r="714" spans="2:12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</row>
    <row r="715" spans="2:12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</row>
    <row r="716" spans="2:12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</row>
    <row r="717" spans="2:12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</row>
    <row r="718" spans="2:12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</row>
    <row r="719" spans="2:12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</row>
    <row r="720" spans="2:12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</row>
    <row r="721" spans="2:12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</row>
    <row r="722" spans="2:12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</row>
    <row r="723" spans="2:12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</row>
    <row r="724" spans="2:12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</row>
    <row r="725" spans="2:12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</row>
    <row r="726" spans="2:12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</row>
    <row r="727" spans="2:12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</row>
    <row r="728" spans="2:12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</row>
    <row r="729" spans="2:12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</row>
    <row r="730" spans="2:12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</row>
    <row r="731" spans="2:12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</row>
    <row r="732" spans="2:12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</row>
    <row r="733" spans="2:12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</row>
    <row r="734" spans="2:12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</row>
    <row r="735" spans="2:12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</row>
    <row r="736" spans="2:12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</row>
    <row r="737" spans="2:12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</row>
    <row r="738" spans="2:12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</row>
    <row r="739" spans="2:12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</row>
    <row r="740" spans="2:12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</row>
    <row r="741" spans="2:12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</row>
    <row r="742" spans="2:12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</row>
    <row r="743" spans="2:12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</row>
    <row r="744" spans="2:12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</row>
    <row r="745" spans="2:12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</row>
    <row r="746" spans="2:12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</row>
    <row r="747" spans="2:12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</row>
    <row r="748" spans="2:12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</row>
    <row r="749" spans="2:12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</row>
    <row r="750" spans="2:12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</row>
    <row r="751" spans="2:12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</row>
    <row r="752" spans="2:12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</row>
    <row r="753" spans="2:12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</row>
    <row r="754" spans="2:12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</row>
    <row r="755" spans="2:12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</row>
    <row r="756" spans="2:12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</row>
    <row r="757" spans="2:12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</row>
    <row r="758" spans="2:12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</row>
    <row r="759" spans="2:12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</row>
    <row r="760" spans="2:12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</row>
    <row r="761" spans="2:12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</row>
    <row r="762" spans="2:12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</row>
    <row r="763" spans="2:12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</row>
    <row r="764" spans="2:12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</row>
    <row r="765" spans="2:12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</row>
    <row r="766" spans="2:12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</row>
    <row r="767" spans="2:12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</row>
    <row r="768" spans="2:12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</row>
    <row r="769" spans="2:12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</row>
    <row r="770" spans="2:12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</row>
    <row r="771" spans="2:12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</row>
    <row r="772" spans="2:12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</row>
    <row r="773" spans="2:12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</row>
    <row r="774" spans="2:12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</row>
    <row r="775" spans="2:12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</row>
    <row r="776" spans="2:12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</row>
    <row r="777" spans="2:12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</row>
    <row r="778" spans="2:12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</row>
    <row r="779" spans="2:12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</row>
    <row r="780" spans="2:12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</row>
    <row r="781" spans="2:12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</row>
    <row r="782" spans="2:12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</row>
    <row r="783" spans="2:12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</row>
    <row r="784" spans="2:12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</row>
    <row r="785" spans="2:12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</row>
    <row r="786" spans="2:12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</row>
    <row r="787" spans="2:12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</row>
    <row r="788" spans="2:12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</row>
    <row r="789" spans="2:12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</row>
    <row r="790" spans="2:12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</row>
    <row r="791" spans="2:12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</row>
    <row r="792" spans="2:12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</row>
    <row r="793" spans="2:12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</row>
    <row r="794" spans="2:12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</row>
    <row r="795" spans="2:12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2:12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2:12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</row>
    <row r="798" spans="2:12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</row>
    <row r="799" spans="2:12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</row>
    <row r="800" spans="2:12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</row>
    <row r="801" spans="2:12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</row>
    <row r="802" spans="2:12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</row>
    <row r="803" spans="2:12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</row>
    <row r="804" spans="2:12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</row>
    <row r="805" spans="2:12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</row>
    <row r="806" spans="2:12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</row>
    <row r="807" spans="2:12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</row>
    <row r="808" spans="2:12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</row>
    <row r="809" spans="2:12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</row>
    <row r="810" spans="2:12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</row>
    <row r="811" spans="2:12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</row>
    <row r="812" spans="2:12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</row>
    <row r="813" spans="2:12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</row>
    <row r="814" spans="2:12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</row>
    <row r="815" spans="2:12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</row>
    <row r="816" spans="2:12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</row>
    <row r="817" spans="2:12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</row>
    <row r="818" spans="2:12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</row>
    <row r="819" spans="2:12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</row>
    <row r="820" spans="2:12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</row>
    <row r="821" spans="2:12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</row>
    <row r="822" spans="2:12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</row>
    <row r="823" spans="2:12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</row>
    <row r="824" spans="2:12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</row>
    <row r="825" spans="2:12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</row>
    <row r="826" spans="2:12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</row>
    <row r="827" spans="2:12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</row>
    <row r="828" spans="2:12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</row>
    <row r="829" spans="2:12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</row>
    <row r="830" spans="2:12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</row>
    <row r="831" spans="2:12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</row>
    <row r="832" spans="2:12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</row>
    <row r="833" spans="2:12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</row>
    <row r="834" spans="2:12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</row>
    <row r="835" spans="2:12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</row>
    <row r="836" spans="2:12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</row>
    <row r="837" spans="2:12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</row>
    <row r="838" spans="2:12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2:12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</row>
    <row r="840" spans="2:12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</row>
    <row r="841" spans="2:12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</row>
    <row r="842" spans="2:12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</row>
    <row r="843" spans="2:12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</row>
    <row r="844" spans="2:12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</row>
    <row r="845" spans="2:12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</row>
    <row r="846" spans="2:12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</row>
    <row r="847" spans="2:12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</row>
    <row r="848" spans="2:12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</row>
    <row r="849" spans="2:12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</row>
    <row r="850" spans="2:12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</row>
    <row r="851" spans="2:12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</row>
    <row r="852" spans="2:12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</row>
    <row r="853" spans="2:12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</row>
    <row r="854" spans="2:12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</row>
    <row r="855" spans="2:12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</row>
    <row r="856" spans="2:12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</row>
    <row r="857" spans="2:12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</row>
    <row r="858" spans="2:12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</row>
    <row r="859" spans="2:12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</row>
    <row r="860" spans="2:12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</row>
    <row r="861" spans="2:12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</row>
    <row r="862" spans="2:12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</row>
    <row r="863" spans="2:12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</row>
    <row r="864" spans="2:12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</row>
    <row r="865" spans="2:12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</row>
    <row r="866" spans="2:12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</row>
    <row r="867" spans="2:12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</row>
    <row r="868" spans="2:12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</row>
    <row r="869" spans="2:12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</row>
    <row r="870" spans="2:12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</row>
    <row r="871" spans="2:12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</row>
    <row r="872" spans="2:12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</row>
    <row r="873" spans="2:12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</row>
    <row r="874" spans="2:12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</row>
    <row r="875" spans="2:12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</row>
    <row r="876" spans="2:12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</row>
    <row r="877" spans="2:12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</row>
    <row r="878" spans="2:12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</row>
    <row r="879" spans="2:12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</row>
    <row r="880" spans="2:12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</row>
    <row r="881" spans="2:12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</row>
    <row r="882" spans="2:12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</row>
    <row r="883" spans="2:12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</row>
    <row r="884" spans="2:12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</row>
    <row r="885" spans="2:12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</row>
    <row r="886" spans="2:12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</row>
    <row r="887" spans="2:12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</row>
    <row r="888" spans="2:12" x14ac:dyDescent="0.2"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</row>
    <row r="889" spans="2:12" x14ac:dyDescent="0.2"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</row>
    <row r="890" spans="2:12" x14ac:dyDescent="0.2"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</row>
    <row r="891" spans="2:12" x14ac:dyDescent="0.2"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</row>
    <row r="892" spans="2:12" x14ac:dyDescent="0.2"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</row>
    <row r="893" spans="2:12" x14ac:dyDescent="0.2"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</row>
    <row r="894" spans="2:12" x14ac:dyDescent="0.2"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</row>
    <row r="895" spans="2:12" x14ac:dyDescent="0.2"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</row>
    <row r="896" spans="2:12" x14ac:dyDescent="0.2"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</row>
    <row r="897" spans="2:12" x14ac:dyDescent="0.2"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</row>
    <row r="898" spans="2:12" x14ac:dyDescent="0.2"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</row>
    <row r="899" spans="2:12" x14ac:dyDescent="0.2"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</row>
    <row r="900" spans="2:12" x14ac:dyDescent="0.2"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</row>
    <row r="901" spans="2:12" x14ac:dyDescent="0.2"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</row>
    <row r="902" spans="2:12" x14ac:dyDescent="0.2"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</row>
    <row r="903" spans="2:12" x14ac:dyDescent="0.2"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</row>
    <row r="904" spans="2:12" x14ac:dyDescent="0.2"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</row>
    <row r="905" spans="2:12" x14ac:dyDescent="0.2"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</row>
    <row r="906" spans="2:12" x14ac:dyDescent="0.2"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</row>
    <row r="907" spans="2:12" x14ac:dyDescent="0.2"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</row>
    <row r="908" spans="2:12" x14ac:dyDescent="0.2">
      <c r="B908" s="163"/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</row>
    <row r="909" spans="2:12" x14ac:dyDescent="0.2">
      <c r="B909" s="163"/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</row>
    <row r="910" spans="2:12" x14ac:dyDescent="0.2">
      <c r="B910" s="163"/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</row>
    <row r="911" spans="2:12" x14ac:dyDescent="0.2">
      <c r="B911" s="163"/>
      <c r="C911" s="163"/>
      <c r="D911" s="163"/>
      <c r="E911" s="163"/>
      <c r="F911" s="163"/>
      <c r="G911" s="163"/>
      <c r="H911" s="163"/>
      <c r="I911" s="163"/>
      <c r="J911" s="163"/>
      <c r="K911" s="163"/>
      <c r="L911" s="163"/>
    </row>
    <row r="912" spans="2:12" x14ac:dyDescent="0.2">
      <c r="B912" s="163"/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</row>
    <row r="913" spans="2:19" x14ac:dyDescent="0.2">
      <c r="B913" s="3"/>
      <c r="C913" s="3"/>
      <c r="D913" s="3"/>
      <c r="E913" s="3"/>
      <c r="F913" s="3"/>
      <c r="G913" s="3"/>
      <c r="H913" s="3"/>
      <c r="I913" s="3"/>
      <c r="J913" s="4"/>
      <c r="K913" s="4"/>
      <c r="L913" s="4"/>
    </row>
    <row r="924" spans="2:19" x14ac:dyDescent="0.2">
      <c r="M924" s="1"/>
      <c r="N924" s="1"/>
      <c r="O924" s="1"/>
      <c r="P924" s="1"/>
      <c r="Q924" s="1"/>
      <c r="R924" s="1"/>
      <c r="S924" s="1"/>
    </row>
    <row r="925" spans="2:19" x14ac:dyDescent="0.2">
      <c r="M925" s="1"/>
      <c r="N925" s="1"/>
      <c r="O925" s="1"/>
      <c r="P925" s="1"/>
      <c r="Q925" s="1"/>
      <c r="R925" s="1"/>
      <c r="S925" s="1"/>
    </row>
    <row r="926" spans="2:19" x14ac:dyDescent="0.2">
      <c r="M926" s="1"/>
      <c r="N926" s="1"/>
      <c r="O926" s="1"/>
      <c r="P926" s="1"/>
      <c r="Q926" s="1"/>
      <c r="R926" s="1"/>
      <c r="S926" s="1"/>
    </row>
    <row r="927" spans="2:19" x14ac:dyDescent="0.2">
      <c r="M927" s="1"/>
      <c r="N927" s="1"/>
      <c r="O927" s="1"/>
      <c r="P927" s="1"/>
      <c r="Q927" s="1"/>
      <c r="R927" s="1"/>
      <c r="S927" s="1"/>
    </row>
    <row r="928" spans="2:19" x14ac:dyDescent="0.2">
      <c r="M928" s="1"/>
      <c r="N928" s="1"/>
      <c r="O928" s="1"/>
      <c r="P928" s="1"/>
      <c r="Q928" s="1"/>
      <c r="R928" s="1"/>
      <c r="S928" s="1"/>
    </row>
    <row r="929" spans="13:19" x14ac:dyDescent="0.2">
      <c r="M929" s="1"/>
      <c r="N929" s="1"/>
      <c r="O929" s="1"/>
      <c r="P929" s="1"/>
      <c r="Q929" s="1"/>
      <c r="R929" s="1"/>
      <c r="S929" s="1"/>
    </row>
    <row r="930" spans="13:19" x14ac:dyDescent="0.2">
      <c r="M930" s="1"/>
      <c r="N930" s="1"/>
      <c r="O930" s="1"/>
      <c r="P930" s="1"/>
      <c r="Q930" s="1"/>
      <c r="R930" s="1"/>
      <c r="S930" s="1"/>
    </row>
    <row r="931" spans="13:19" x14ac:dyDescent="0.2">
      <c r="M931" s="1"/>
      <c r="N931" s="1"/>
      <c r="O931" s="1"/>
      <c r="P931" s="1"/>
      <c r="Q931" s="1"/>
      <c r="R931" s="1"/>
      <c r="S931" s="1"/>
    </row>
    <row r="932" spans="13:19" x14ac:dyDescent="0.2">
      <c r="M932" s="1"/>
      <c r="N932" s="1"/>
      <c r="O932" s="1"/>
      <c r="P932" s="1"/>
      <c r="Q932" s="1"/>
      <c r="R932" s="1"/>
      <c r="S932" s="1"/>
    </row>
    <row r="933" spans="13:19" x14ac:dyDescent="0.2">
      <c r="M933" s="1"/>
      <c r="N933" s="1"/>
      <c r="O933" s="1"/>
      <c r="P933" s="1"/>
      <c r="Q933" s="1"/>
      <c r="R933" s="1"/>
      <c r="S933" s="1"/>
    </row>
    <row r="934" spans="13:19" x14ac:dyDescent="0.2">
      <c r="M934" s="1"/>
      <c r="N934" s="1"/>
      <c r="O934" s="1"/>
      <c r="P934" s="1"/>
      <c r="Q934" s="1"/>
      <c r="R934" s="1"/>
      <c r="S934" s="1"/>
    </row>
    <row r="935" spans="13:19" x14ac:dyDescent="0.2">
      <c r="M935" s="1"/>
      <c r="N935" s="1"/>
      <c r="O935" s="1"/>
      <c r="P935" s="1"/>
      <c r="Q935" s="1"/>
      <c r="R935" s="1"/>
      <c r="S935" s="1"/>
    </row>
    <row r="936" spans="13:19" x14ac:dyDescent="0.2">
      <c r="M936" s="1"/>
      <c r="N936" s="1"/>
      <c r="O936" s="1"/>
      <c r="P936" s="1"/>
      <c r="Q936" s="1"/>
      <c r="R936" s="1"/>
      <c r="S936" s="1"/>
    </row>
    <row r="937" spans="13:19" x14ac:dyDescent="0.2">
      <c r="M937" s="1"/>
      <c r="N937" s="1"/>
      <c r="O937" s="1"/>
      <c r="P937" s="1"/>
      <c r="Q937" s="1"/>
      <c r="R937" s="1"/>
      <c r="S937" s="1"/>
    </row>
    <row r="938" spans="13:19" x14ac:dyDescent="0.2">
      <c r="M938" s="1"/>
      <c r="N938" s="1"/>
      <c r="O938" s="1"/>
      <c r="P938" s="1"/>
      <c r="Q938" s="1"/>
      <c r="R938" s="1"/>
      <c r="S938" s="1"/>
    </row>
    <row r="939" spans="13:19" x14ac:dyDescent="0.2">
      <c r="M939" s="1"/>
      <c r="N939" s="1"/>
      <c r="O939" s="1"/>
      <c r="P939" s="1"/>
      <c r="Q939" s="1"/>
      <c r="R939" s="1"/>
      <c r="S939" s="1"/>
    </row>
    <row r="940" spans="13:19" x14ac:dyDescent="0.2">
      <c r="M940" s="1"/>
      <c r="N940" s="1"/>
      <c r="O940" s="1"/>
      <c r="P940" s="1"/>
      <c r="Q940" s="1"/>
      <c r="R940" s="1"/>
      <c r="S940" s="1"/>
    </row>
    <row r="941" spans="13:19" x14ac:dyDescent="0.2">
      <c r="M941" s="1"/>
      <c r="N941" s="1"/>
      <c r="O941" s="1"/>
      <c r="P941" s="1"/>
      <c r="Q941" s="1"/>
      <c r="R941" s="1"/>
      <c r="S941" s="1"/>
    </row>
    <row r="942" spans="13:19" x14ac:dyDescent="0.2">
      <c r="M942" s="1"/>
      <c r="N942" s="1"/>
      <c r="O942" s="1"/>
      <c r="P942" s="1"/>
      <c r="Q942" s="1"/>
      <c r="R942" s="1"/>
      <c r="S942" s="1"/>
    </row>
    <row r="943" spans="13:19" x14ac:dyDescent="0.2">
      <c r="M943" s="1"/>
      <c r="N943" s="1"/>
      <c r="O943" s="1"/>
      <c r="P943" s="1"/>
      <c r="Q943" s="1"/>
      <c r="R943" s="1"/>
      <c r="S943" s="1"/>
    </row>
    <row r="944" spans="13:19" x14ac:dyDescent="0.2">
      <c r="M944" s="1"/>
      <c r="N944" s="1"/>
      <c r="O944" s="1"/>
      <c r="P944" s="1"/>
      <c r="Q944" s="1"/>
      <c r="R944" s="1"/>
      <c r="S944" s="1"/>
    </row>
    <row r="945" spans="13:19" x14ac:dyDescent="0.2">
      <c r="M945" s="1"/>
      <c r="N945" s="1"/>
      <c r="O945" s="1"/>
      <c r="P945" s="1"/>
      <c r="Q945" s="1"/>
      <c r="R945" s="1"/>
      <c r="S945" s="1"/>
    </row>
    <row r="946" spans="13:19" x14ac:dyDescent="0.2">
      <c r="M946" s="1"/>
      <c r="N946" s="1"/>
      <c r="O946" s="1"/>
      <c r="P946" s="1"/>
      <c r="Q946" s="1"/>
      <c r="R946" s="1"/>
      <c r="S946" s="1"/>
    </row>
    <row r="947" spans="13:19" x14ac:dyDescent="0.2">
      <c r="M947" s="1"/>
      <c r="N947" s="1"/>
      <c r="O947" s="1"/>
      <c r="P947" s="1"/>
      <c r="Q947" s="1"/>
      <c r="R947" s="1"/>
      <c r="S947" s="1"/>
    </row>
    <row r="948" spans="13:19" x14ac:dyDescent="0.2">
      <c r="M948" s="1"/>
      <c r="N948" s="1"/>
      <c r="O948" s="1"/>
      <c r="P948" s="1"/>
      <c r="Q948" s="1"/>
      <c r="R948" s="1"/>
      <c r="S948" s="1"/>
    </row>
    <row r="949" spans="13:19" x14ac:dyDescent="0.2">
      <c r="M949" s="1"/>
      <c r="N949" s="1"/>
      <c r="O949" s="1"/>
      <c r="P949" s="1"/>
      <c r="Q949" s="1"/>
      <c r="R949" s="1"/>
      <c r="S949" s="1"/>
    </row>
    <row r="950" spans="13:19" x14ac:dyDescent="0.2">
      <c r="M950" s="1"/>
      <c r="N950" s="1"/>
      <c r="O950" s="1"/>
      <c r="P950" s="1"/>
      <c r="Q950" s="1"/>
      <c r="R950" s="1"/>
      <c r="S950" s="1"/>
    </row>
    <row r="951" spans="13:19" x14ac:dyDescent="0.2">
      <c r="M951" s="1"/>
      <c r="N951" s="1"/>
      <c r="O951" s="1"/>
      <c r="P951" s="1"/>
      <c r="Q951" s="1"/>
      <c r="R951" s="1"/>
      <c r="S951" s="1"/>
    </row>
    <row r="952" spans="13:19" x14ac:dyDescent="0.2">
      <c r="M952" s="1"/>
      <c r="N952" s="1"/>
      <c r="O952" s="1"/>
      <c r="P952" s="1"/>
      <c r="Q952" s="1"/>
      <c r="R952" s="1"/>
      <c r="S952" s="1"/>
    </row>
    <row r="953" spans="13:19" x14ac:dyDescent="0.2">
      <c r="M953" s="1"/>
      <c r="N953" s="1"/>
      <c r="O953" s="1"/>
      <c r="P953" s="1"/>
      <c r="Q953" s="1"/>
      <c r="R953" s="1"/>
      <c r="S953" s="1"/>
    </row>
    <row r="954" spans="13:19" x14ac:dyDescent="0.2">
      <c r="M954" s="1"/>
      <c r="N954" s="1"/>
      <c r="O954" s="1"/>
      <c r="P954" s="1"/>
      <c r="Q954" s="1"/>
      <c r="R954" s="1"/>
      <c r="S954" s="1"/>
    </row>
    <row r="955" spans="13:19" x14ac:dyDescent="0.2">
      <c r="M955" s="1"/>
      <c r="N955" s="1"/>
      <c r="O955" s="1"/>
      <c r="P955" s="1"/>
      <c r="Q955" s="1"/>
      <c r="R955" s="1"/>
      <c r="S955" s="1"/>
    </row>
    <row r="956" spans="13:19" x14ac:dyDescent="0.2">
      <c r="M956" s="1"/>
      <c r="N956" s="1"/>
      <c r="O956" s="1"/>
      <c r="P956" s="1"/>
      <c r="Q956" s="1"/>
      <c r="R956" s="1"/>
      <c r="S956" s="1"/>
    </row>
    <row r="957" spans="13:19" x14ac:dyDescent="0.2">
      <c r="M957" s="1"/>
      <c r="N957" s="1"/>
      <c r="O957" s="1"/>
      <c r="P957" s="1"/>
      <c r="Q957" s="1"/>
      <c r="R957" s="1"/>
      <c r="S957" s="1"/>
    </row>
    <row r="958" spans="13:19" x14ac:dyDescent="0.2">
      <c r="M958" s="1"/>
      <c r="N958" s="1"/>
      <c r="O958" s="1"/>
      <c r="P958" s="1"/>
      <c r="Q958" s="1"/>
      <c r="R958" s="1"/>
      <c r="S958" s="1"/>
    </row>
    <row r="959" spans="13:19" x14ac:dyDescent="0.2">
      <c r="M959" s="1"/>
      <c r="N959" s="1"/>
      <c r="O959" s="1"/>
      <c r="P959" s="1"/>
      <c r="Q959" s="1"/>
      <c r="R959" s="1"/>
      <c r="S959" s="1"/>
    </row>
    <row r="960" spans="13:19" x14ac:dyDescent="0.2">
      <c r="M960" s="1"/>
      <c r="N960" s="1"/>
      <c r="O960" s="1"/>
      <c r="P960" s="1"/>
      <c r="Q960" s="1"/>
      <c r="R960" s="1"/>
      <c r="S960" s="1"/>
    </row>
    <row r="961" spans="13:19" x14ac:dyDescent="0.2">
      <c r="M961" s="1"/>
      <c r="N961" s="1"/>
      <c r="O961" s="1"/>
      <c r="P961" s="1"/>
      <c r="Q961" s="1"/>
      <c r="R961" s="1"/>
      <c r="S961" s="1"/>
    </row>
    <row r="962" spans="13:19" x14ac:dyDescent="0.2">
      <c r="M962" s="1"/>
      <c r="N962" s="1"/>
      <c r="O962" s="1"/>
      <c r="P962" s="1"/>
      <c r="Q962" s="1"/>
      <c r="R962" s="1"/>
      <c r="S962" s="1"/>
    </row>
    <row r="963" spans="13:19" x14ac:dyDescent="0.2">
      <c r="M963" s="1"/>
      <c r="N963" s="1"/>
      <c r="O963" s="1"/>
      <c r="P963" s="1"/>
      <c r="Q963" s="1"/>
      <c r="R963" s="1"/>
      <c r="S963" s="1"/>
    </row>
    <row r="964" spans="13:19" x14ac:dyDescent="0.2">
      <c r="M964" s="1"/>
      <c r="N964" s="1"/>
      <c r="O964" s="1"/>
      <c r="P964" s="1"/>
      <c r="Q964" s="1"/>
      <c r="R964" s="1"/>
      <c r="S964" s="1"/>
    </row>
    <row r="965" spans="13:19" x14ac:dyDescent="0.2">
      <c r="M965" s="1"/>
      <c r="N965" s="1"/>
      <c r="O965" s="1"/>
      <c r="P965" s="1"/>
      <c r="Q965" s="1"/>
      <c r="R965" s="1"/>
      <c r="S965" s="1"/>
    </row>
    <row r="966" spans="13:19" x14ac:dyDescent="0.2">
      <c r="M966" s="1"/>
      <c r="N966" s="1"/>
      <c r="O966" s="1"/>
      <c r="P966" s="1"/>
      <c r="Q966" s="1"/>
      <c r="R966" s="1"/>
      <c r="S966" s="1"/>
    </row>
    <row r="967" spans="13:19" x14ac:dyDescent="0.2">
      <c r="M967" s="1"/>
      <c r="N967" s="1"/>
      <c r="O967" s="1"/>
      <c r="P967" s="1"/>
      <c r="Q967" s="1"/>
      <c r="R967" s="1"/>
      <c r="S967" s="1"/>
    </row>
    <row r="968" spans="13:19" x14ac:dyDescent="0.2">
      <c r="M968" s="1"/>
      <c r="N968" s="1"/>
      <c r="O968" s="1"/>
      <c r="P968" s="1"/>
      <c r="Q968" s="1"/>
      <c r="R968" s="1"/>
      <c r="S968" s="1"/>
    </row>
    <row r="969" spans="13:19" x14ac:dyDescent="0.2">
      <c r="M969" s="1"/>
      <c r="N969" s="1"/>
      <c r="O969" s="1"/>
      <c r="P969" s="1"/>
      <c r="Q969" s="1"/>
      <c r="R969" s="1"/>
      <c r="S969" s="1"/>
    </row>
    <row r="970" spans="13:19" x14ac:dyDescent="0.2">
      <c r="M970" s="1"/>
      <c r="N970" s="1"/>
      <c r="O970" s="1"/>
      <c r="P970" s="1"/>
      <c r="Q970" s="1"/>
      <c r="R970" s="1"/>
      <c r="S970" s="1"/>
    </row>
    <row r="971" spans="13:19" x14ac:dyDescent="0.2">
      <c r="M971" s="1"/>
      <c r="N971" s="1"/>
      <c r="O971" s="1"/>
      <c r="P971" s="1"/>
      <c r="Q971" s="1"/>
      <c r="R971" s="1"/>
      <c r="S971" s="1"/>
    </row>
    <row r="972" spans="13:19" x14ac:dyDescent="0.2">
      <c r="M972" s="1"/>
      <c r="N972" s="1"/>
      <c r="O972" s="1"/>
      <c r="P972" s="1"/>
      <c r="Q972" s="1"/>
      <c r="R972" s="1"/>
      <c r="S972" s="1"/>
    </row>
    <row r="973" spans="13:19" x14ac:dyDescent="0.2">
      <c r="M973" s="1"/>
      <c r="N973" s="1"/>
      <c r="O973" s="1"/>
      <c r="P973" s="1"/>
      <c r="Q973" s="1"/>
      <c r="R973" s="1"/>
      <c r="S973" s="1"/>
    </row>
    <row r="974" spans="13:19" x14ac:dyDescent="0.2">
      <c r="M974" s="1"/>
      <c r="N974" s="1"/>
      <c r="O974" s="1"/>
      <c r="P974" s="1"/>
      <c r="Q974" s="1"/>
      <c r="R974" s="1"/>
      <c r="S974" s="1"/>
    </row>
    <row r="975" spans="13:19" x14ac:dyDescent="0.2">
      <c r="M975" s="1"/>
      <c r="N975" s="1"/>
      <c r="O975" s="1"/>
      <c r="P975" s="1"/>
      <c r="Q975" s="1"/>
      <c r="R975" s="1"/>
      <c r="S975" s="1"/>
    </row>
    <row r="976" spans="13:19" x14ac:dyDescent="0.2">
      <c r="M976" s="1"/>
      <c r="N976" s="1"/>
      <c r="O976" s="1"/>
      <c r="P976" s="1"/>
      <c r="Q976" s="1"/>
      <c r="R976" s="1"/>
      <c r="S976" s="1"/>
    </row>
    <row r="977" spans="13:19" x14ac:dyDescent="0.2">
      <c r="M977" s="1"/>
      <c r="N977" s="1"/>
      <c r="O977" s="1"/>
      <c r="P977" s="1"/>
      <c r="Q977" s="1"/>
      <c r="R977" s="1"/>
      <c r="S977" s="1"/>
    </row>
    <row r="978" spans="13:19" x14ac:dyDescent="0.2">
      <c r="M978" s="1"/>
      <c r="N978" s="1"/>
      <c r="O978" s="1"/>
      <c r="P978" s="1"/>
      <c r="Q978" s="1"/>
      <c r="R978" s="1"/>
      <c r="S978" s="1"/>
    </row>
    <row r="979" spans="13:19" x14ac:dyDescent="0.2">
      <c r="M979" s="1"/>
      <c r="N979" s="1"/>
      <c r="O979" s="1"/>
      <c r="P979" s="1"/>
      <c r="Q979" s="1"/>
      <c r="R979" s="1"/>
      <c r="S979" s="1"/>
    </row>
    <row r="980" spans="13:19" x14ac:dyDescent="0.2">
      <c r="M980" s="1"/>
      <c r="N980" s="1"/>
      <c r="O980" s="1"/>
      <c r="P980" s="1"/>
      <c r="Q980" s="1"/>
      <c r="R980" s="1"/>
      <c r="S980" s="1"/>
    </row>
    <row r="981" spans="13:19" x14ac:dyDescent="0.2">
      <c r="M981" s="1"/>
      <c r="N981" s="1"/>
      <c r="O981" s="1"/>
      <c r="P981" s="1"/>
      <c r="Q981" s="1"/>
      <c r="R981" s="1"/>
      <c r="S981" s="1"/>
    </row>
    <row r="982" spans="13:19" x14ac:dyDescent="0.2">
      <c r="M982" s="1"/>
      <c r="N982" s="1"/>
      <c r="O982" s="1"/>
      <c r="P982" s="1"/>
      <c r="Q982" s="1"/>
      <c r="R982" s="1"/>
      <c r="S982" s="1"/>
    </row>
    <row r="983" spans="13:19" x14ac:dyDescent="0.2">
      <c r="M983" s="1"/>
      <c r="N983" s="1"/>
      <c r="O983" s="1"/>
      <c r="P983" s="1"/>
      <c r="Q983" s="1"/>
      <c r="R983" s="1"/>
      <c r="S983" s="1"/>
    </row>
    <row r="984" spans="13:19" x14ac:dyDescent="0.2">
      <c r="M984" s="1"/>
      <c r="N984" s="1"/>
      <c r="O984" s="1"/>
      <c r="P984" s="1"/>
      <c r="Q984" s="1"/>
      <c r="R984" s="1"/>
      <c r="S984" s="1"/>
    </row>
    <row r="985" spans="13:19" x14ac:dyDescent="0.2">
      <c r="M985" s="1"/>
      <c r="N985" s="1"/>
      <c r="O985" s="1"/>
      <c r="P985" s="1"/>
      <c r="Q985" s="1"/>
      <c r="R985" s="1"/>
      <c r="S985" s="1"/>
    </row>
    <row r="986" spans="13:19" x14ac:dyDescent="0.2">
      <c r="M986" s="1"/>
      <c r="N986" s="1"/>
      <c r="O986" s="1"/>
      <c r="P986" s="1"/>
      <c r="Q986" s="1"/>
      <c r="R986" s="1"/>
      <c r="S986" s="1"/>
    </row>
    <row r="987" spans="13:19" x14ac:dyDescent="0.2">
      <c r="M987" s="1"/>
      <c r="N987" s="1"/>
      <c r="O987" s="1"/>
      <c r="P987" s="1"/>
      <c r="Q987" s="1"/>
      <c r="R987" s="1"/>
      <c r="S987" s="1"/>
    </row>
    <row r="988" spans="13:19" x14ac:dyDescent="0.2">
      <c r="M988" s="1"/>
      <c r="N988" s="1"/>
      <c r="O988" s="1"/>
      <c r="P988" s="1"/>
      <c r="Q988" s="1"/>
      <c r="R988" s="1"/>
      <c r="S988" s="1"/>
    </row>
    <row r="989" spans="13:19" x14ac:dyDescent="0.2">
      <c r="M989" s="1"/>
      <c r="N989" s="1"/>
      <c r="O989" s="1"/>
      <c r="P989" s="1"/>
      <c r="Q989" s="1"/>
      <c r="R989" s="1"/>
      <c r="S989" s="1"/>
    </row>
    <row r="990" spans="13:19" x14ac:dyDescent="0.2">
      <c r="M990" s="1"/>
      <c r="N990" s="1"/>
      <c r="O990" s="1"/>
      <c r="P990" s="1"/>
      <c r="Q990" s="1"/>
      <c r="R990" s="1"/>
      <c r="S990" s="1"/>
    </row>
    <row r="991" spans="13:19" x14ac:dyDescent="0.2">
      <c r="M991" s="1"/>
      <c r="N991" s="1"/>
      <c r="O991" s="1"/>
      <c r="P991" s="1"/>
      <c r="Q991" s="1"/>
      <c r="R991" s="1"/>
      <c r="S991" s="1"/>
    </row>
    <row r="992" spans="13:19" x14ac:dyDescent="0.2">
      <c r="M992" s="1"/>
      <c r="N992" s="1"/>
      <c r="O992" s="1"/>
      <c r="P992" s="1"/>
      <c r="Q992" s="1"/>
      <c r="R992" s="1"/>
      <c r="S992" s="1"/>
    </row>
    <row r="993" spans="13:19" x14ac:dyDescent="0.2">
      <c r="M993" s="1"/>
      <c r="N993" s="1"/>
      <c r="O993" s="1"/>
      <c r="P993" s="1"/>
      <c r="Q993" s="1"/>
      <c r="R993" s="1"/>
      <c r="S993" s="1"/>
    </row>
    <row r="994" spans="13:19" x14ac:dyDescent="0.2">
      <c r="M994" s="1"/>
      <c r="N994" s="1"/>
      <c r="O994" s="1"/>
      <c r="P994" s="1"/>
      <c r="Q994" s="1"/>
      <c r="R994" s="1"/>
      <c r="S994" s="1"/>
    </row>
    <row r="995" spans="13:19" x14ac:dyDescent="0.2">
      <c r="M995" s="1"/>
      <c r="N995" s="1"/>
      <c r="O995" s="1"/>
      <c r="P995" s="1"/>
      <c r="Q995" s="1"/>
      <c r="R995" s="1"/>
      <c r="S995" s="1"/>
    </row>
    <row r="996" spans="13:19" x14ac:dyDescent="0.2">
      <c r="M996" s="1"/>
      <c r="N996" s="1"/>
      <c r="O996" s="1"/>
      <c r="P996" s="1"/>
      <c r="Q996" s="1"/>
      <c r="R996" s="1"/>
      <c r="S996" s="1"/>
    </row>
    <row r="997" spans="13:19" x14ac:dyDescent="0.2">
      <c r="M997" s="1"/>
      <c r="N997" s="1"/>
      <c r="O997" s="1"/>
      <c r="P997" s="1"/>
      <c r="Q997" s="1"/>
      <c r="R997" s="1"/>
      <c r="S997" s="1"/>
    </row>
    <row r="998" spans="13:19" x14ac:dyDescent="0.2">
      <c r="M998" s="1"/>
      <c r="N998" s="1"/>
      <c r="O998" s="1"/>
      <c r="P998" s="1"/>
      <c r="Q998" s="1"/>
      <c r="R998" s="1"/>
      <c r="S998" s="1"/>
    </row>
    <row r="999" spans="13:19" x14ac:dyDescent="0.2">
      <c r="M999" s="1"/>
      <c r="N999" s="1"/>
      <c r="O999" s="1"/>
      <c r="P999" s="1"/>
      <c r="Q999" s="1"/>
      <c r="R999" s="1"/>
      <c r="S999" s="1"/>
    </row>
    <row r="1000" spans="13:19" x14ac:dyDescent="0.2">
      <c r="M1000" s="1"/>
      <c r="N1000" s="1"/>
      <c r="O1000" s="1"/>
      <c r="P1000" s="1"/>
      <c r="Q1000" s="1"/>
      <c r="R1000" s="1"/>
      <c r="S1000" s="1"/>
    </row>
    <row r="1001" spans="13:19" x14ac:dyDescent="0.2">
      <c r="M1001" s="1"/>
      <c r="N1001" s="1"/>
      <c r="O1001" s="1"/>
      <c r="P1001" s="1"/>
      <c r="Q1001" s="1"/>
      <c r="R1001" s="1"/>
      <c r="S1001" s="1"/>
    </row>
    <row r="1002" spans="13:19" x14ac:dyDescent="0.2">
      <c r="M1002" s="1"/>
      <c r="N1002" s="1"/>
      <c r="O1002" s="1"/>
      <c r="P1002" s="1"/>
      <c r="Q1002" s="1"/>
      <c r="R1002" s="1"/>
      <c r="S1002" s="1"/>
    </row>
    <row r="1003" spans="13:19" x14ac:dyDescent="0.2">
      <c r="M1003" s="1"/>
      <c r="N1003" s="1"/>
      <c r="O1003" s="1"/>
      <c r="P1003" s="1"/>
      <c r="Q1003" s="1"/>
      <c r="R1003" s="1"/>
      <c r="S1003" s="1"/>
    </row>
    <row r="1004" spans="13:19" x14ac:dyDescent="0.2">
      <c r="M1004" s="1"/>
      <c r="N1004" s="1"/>
      <c r="O1004" s="1"/>
      <c r="P1004" s="1"/>
      <c r="Q1004" s="1"/>
      <c r="R1004" s="1"/>
      <c r="S1004" s="1"/>
    </row>
    <row r="1005" spans="13:19" x14ac:dyDescent="0.2">
      <c r="M1005" s="1"/>
      <c r="N1005" s="1"/>
      <c r="O1005" s="1"/>
      <c r="P1005" s="1"/>
      <c r="Q1005" s="1"/>
      <c r="R1005" s="1"/>
      <c r="S1005" s="1"/>
    </row>
    <row r="1006" spans="13:19" x14ac:dyDescent="0.2">
      <c r="M1006" s="1"/>
      <c r="N1006" s="1"/>
      <c r="O1006" s="1"/>
      <c r="P1006" s="1"/>
      <c r="Q1006" s="1"/>
      <c r="R1006" s="1"/>
      <c r="S1006" s="1"/>
    </row>
    <row r="1007" spans="13:19" x14ac:dyDescent="0.2">
      <c r="M1007" s="1"/>
      <c r="N1007" s="1"/>
      <c r="O1007" s="1"/>
      <c r="P1007" s="1"/>
      <c r="Q1007" s="1"/>
      <c r="R1007" s="1"/>
      <c r="S1007" s="1"/>
    </row>
    <row r="1008" spans="13:19" x14ac:dyDescent="0.2">
      <c r="M1008" s="1"/>
      <c r="N1008" s="1"/>
      <c r="O1008" s="1"/>
      <c r="P1008" s="1"/>
      <c r="Q1008" s="1"/>
      <c r="R1008" s="1"/>
      <c r="S1008" s="1"/>
    </row>
    <row r="1009" spans="13:19" x14ac:dyDescent="0.2">
      <c r="M1009" s="1"/>
      <c r="N1009" s="1"/>
      <c r="O1009" s="1"/>
      <c r="P1009" s="1"/>
      <c r="Q1009" s="1"/>
      <c r="R1009" s="1"/>
      <c r="S1009" s="1"/>
    </row>
    <row r="1010" spans="13:19" x14ac:dyDescent="0.2">
      <c r="M1010" s="1"/>
      <c r="N1010" s="1"/>
      <c r="O1010" s="1"/>
      <c r="P1010" s="1"/>
      <c r="Q1010" s="1"/>
      <c r="R1010" s="1"/>
      <c r="S1010" s="1"/>
    </row>
    <row r="1011" spans="13:19" x14ac:dyDescent="0.2">
      <c r="M1011" s="1"/>
      <c r="N1011" s="1"/>
      <c r="O1011" s="1"/>
      <c r="P1011" s="1"/>
      <c r="Q1011" s="1"/>
      <c r="R1011" s="1"/>
      <c r="S1011" s="1"/>
    </row>
    <row r="1012" spans="13:19" x14ac:dyDescent="0.2">
      <c r="M1012" s="1"/>
      <c r="N1012" s="1"/>
      <c r="O1012" s="1"/>
      <c r="P1012" s="1"/>
      <c r="Q1012" s="1"/>
      <c r="R1012" s="1"/>
      <c r="S1012" s="1"/>
    </row>
    <row r="1013" spans="13:19" x14ac:dyDescent="0.2">
      <c r="M1013" s="1"/>
      <c r="N1013" s="1"/>
      <c r="O1013" s="1"/>
      <c r="P1013" s="1"/>
      <c r="Q1013" s="1"/>
      <c r="R1013" s="1"/>
      <c r="S1013" s="1"/>
    </row>
    <row r="1014" spans="13:19" x14ac:dyDescent="0.2">
      <c r="M1014" s="1"/>
      <c r="N1014" s="1"/>
      <c r="O1014" s="1"/>
      <c r="P1014" s="1"/>
      <c r="Q1014" s="1"/>
      <c r="R1014" s="1"/>
      <c r="S1014" s="1"/>
    </row>
    <row r="1015" spans="13:19" x14ac:dyDescent="0.2">
      <c r="M1015" s="1"/>
      <c r="N1015" s="1"/>
      <c r="O1015" s="1"/>
      <c r="P1015" s="1"/>
      <c r="Q1015" s="1"/>
      <c r="R1015" s="1"/>
      <c r="S1015" s="1"/>
    </row>
    <row r="1016" spans="13:19" x14ac:dyDescent="0.2">
      <c r="M1016" s="1"/>
      <c r="N1016" s="1"/>
      <c r="O1016" s="1"/>
      <c r="P1016" s="1"/>
      <c r="Q1016" s="1"/>
      <c r="R1016" s="1"/>
      <c r="S1016" s="1"/>
    </row>
    <row r="1017" spans="13:19" x14ac:dyDescent="0.2">
      <c r="M1017" s="1"/>
      <c r="N1017" s="1"/>
      <c r="O1017" s="1"/>
      <c r="P1017" s="1"/>
      <c r="Q1017" s="1"/>
      <c r="R1017" s="1"/>
      <c r="S1017" s="1"/>
    </row>
    <row r="1018" spans="13:19" x14ac:dyDescent="0.2">
      <c r="M1018" s="1"/>
      <c r="N1018" s="1"/>
      <c r="O1018" s="1"/>
      <c r="P1018" s="1"/>
      <c r="Q1018" s="1"/>
      <c r="R1018" s="1"/>
      <c r="S1018" s="1"/>
    </row>
    <row r="1019" spans="13:19" x14ac:dyDescent="0.2">
      <c r="M1019" s="1"/>
      <c r="N1019" s="1"/>
      <c r="O1019" s="1"/>
      <c r="P1019" s="1"/>
      <c r="Q1019" s="1"/>
      <c r="R1019" s="1"/>
      <c r="S1019" s="1"/>
    </row>
    <row r="1020" spans="13:19" x14ac:dyDescent="0.2">
      <c r="M1020" s="1"/>
      <c r="N1020" s="1"/>
      <c r="O1020" s="1"/>
      <c r="P1020" s="1"/>
      <c r="Q1020" s="1"/>
      <c r="R1020" s="1"/>
      <c r="S1020" s="1"/>
    </row>
    <row r="1021" spans="13:19" x14ac:dyDescent="0.2">
      <c r="M1021" s="1"/>
      <c r="N1021" s="1"/>
      <c r="O1021" s="1"/>
      <c r="P1021" s="1"/>
      <c r="Q1021" s="1"/>
      <c r="R1021" s="1"/>
      <c r="S1021" s="1"/>
    </row>
    <row r="1022" spans="13:19" x14ac:dyDescent="0.2">
      <c r="M1022" s="1"/>
      <c r="N1022" s="1"/>
      <c r="O1022" s="1"/>
      <c r="P1022" s="1"/>
      <c r="Q1022" s="1"/>
      <c r="R1022" s="1"/>
      <c r="S1022" s="1"/>
    </row>
    <row r="1023" spans="13:19" x14ac:dyDescent="0.2">
      <c r="M1023" s="1"/>
      <c r="N1023" s="1"/>
      <c r="O1023" s="1"/>
      <c r="P1023" s="1"/>
      <c r="Q1023" s="1"/>
      <c r="R1023" s="1"/>
      <c r="S1023" s="1"/>
    </row>
    <row r="1024" spans="13:19" x14ac:dyDescent="0.2">
      <c r="M1024" s="1"/>
      <c r="N1024" s="1"/>
      <c r="O1024" s="1"/>
      <c r="P1024" s="1"/>
      <c r="Q1024" s="1"/>
      <c r="R1024" s="1"/>
      <c r="S1024" s="1"/>
    </row>
    <row r="1025" spans="13:19" x14ac:dyDescent="0.2">
      <c r="M1025" s="1"/>
      <c r="N1025" s="1"/>
      <c r="O1025" s="1"/>
      <c r="P1025" s="1"/>
      <c r="Q1025" s="1"/>
      <c r="R1025" s="1"/>
      <c r="S1025" s="1"/>
    </row>
    <row r="1026" spans="13:19" x14ac:dyDescent="0.2">
      <c r="M1026" s="1"/>
      <c r="N1026" s="1"/>
      <c r="O1026" s="1"/>
      <c r="P1026" s="1"/>
      <c r="Q1026" s="1"/>
      <c r="R1026" s="1"/>
      <c r="S1026" s="1"/>
    </row>
    <row r="1027" spans="13:19" x14ac:dyDescent="0.2">
      <c r="M1027" s="1"/>
      <c r="N1027" s="1"/>
      <c r="O1027" s="1"/>
      <c r="P1027" s="1"/>
      <c r="Q1027" s="1"/>
      <c r="R1027" s="1"/>
      <c r="S1027" s="1"/>
    </row>
    <row r="1028" spans="13:19" x14ac:dyDescent="0.2">
      <c r="M1028" s="1"/>
      <c r="N1028" s="1"/>
      <c r="O1028" s="1"/>
      <c r="P1028" s="1"/>
      <c r="Q1028" s="1"/>
      <c r="R1028" s="1"/>
      <c r="S1028" s="1"/>
    </row>
    <row r="1029" spans="13:19" x14ac:dyDescent="0.2">
      <c r="M1029" s="1"/>
      <c r="N1029" s="1"/>
      <c r="O1029" s="1"/>
      <c r="P1029" s="1"/>
      <c r="Q1029" s="1"/>
      <c r="R1029" s="1"/>
      <c r="S1029" s="1"/>
    </row>
    <row r="1030" spans="13:19" x14ac:dyDescent="0.2">
      <c r="M1030" s="1"/>
      <c r="N1030" s="1"/>
      <c r="O1030" s="1"/>
      <c r="P1030" s="1"/>
      <c r="Q1030" s="1"/>
      <c r="R1030" s="1"/>
      <c r="S1030" s="1"/>
    </row>
    <row r="1031" spans="13:19" x14ac:dyDescent="0.2">
      <c r="M1031" s="1"/>
      <c r="N1031" s="1"/>
      <c r="O1031" s="1"/>
      <c r="P1031" s="1"/>
      <c r="Q1031" s="1"/>
      <c r="R1031" s="1"/>
      <c r="S1031" s="1"/>
    </row>
    <row r="1032" spans="13:19" x14ac:dyDescent="0.2">
      <c r="M1032" s="1"/>
      <c r="N1032" s="1"/>
      <c r="O1032" s="1"/>
      <c r="P1032" s="1"/>
      <c r="Q1032" s="1"/>
      <c r="R1032" s="1"/>
      <c r="S1032" s="1"/>
    </row>
    <row r="1033" spans="13:19" x14ac:dyDescent="0.2">
      <c r="M1033" s="1"/>
      <c r="N1033" s="1"/>
      <c r="O1033" s="1"/>
      <c r="P1033" s="1"/>
      <c r="Q1033" s="1"/>
      <c r="R1033" s="1"/>
      <c r="S1033" s="1"/>
    </row>
    <row r="1034" spans="13:19" x14ac:dyDescent="0.2">
      <c r="M1034" s="1"/>
      <c r="N1034" s="1"/>
      <c r="O1034" s="1"/>
      <c r="P1034" s="1"/>
      <c r="Q1034" s="1"/>
      <c r="R1034" s="1"/>
      <c r="S1034" s="1"/>
    </row>
    <row r="1035" spans="13:19" x14ac:dyDescent="0.2">
      <c r="M1035" s="1"/>
      <c r="N1035" s="1"/>
      <c r="O1035" s="1"/>
      <c r="P1035" s="1"/>
      <c r="Q1035" s="1"/>
      <c r="R1035" s="1"/>
      <c r="S1035" s="1"/>
    </row>
    <row r="1036" spans="13:19" x14ac:dyDescent="0.2">
      <c r="M1036" s="1"/>
      <c r="N1036" s="1"/>
      <c r="O1036" s="1"/>
      <c r="P1036" s="1"/>
      <c r="Q1036" s="1"/>
      <c r="R1036" s="1"/>
      <c r="S1036" s="1"/>
    </row>
    <row r="1037" spans="13:19" x14ac:dyDescent="0.2">
      <c r="M1037" s="1"/>
      <c r="N1037" s="1"/>
      <c r="O1037" s="1"/>
      <c r="P1037" s="1"/>
      <c r="Q1037" s="1"/>
      <c r="R1037" s="1"/>
      <c r="S1037" s="1"/>
    </row>
    <row r="1038" spans="13:19" x14ac:dyDescent="0.2">
      <c r="M1038" s="1"/>
      <c r="N1038" s="1"/>
      <c r="O1038" s="1"/>
      <c r="P1038" s="1"/>
      <c r="Q1038" s="1"/>
      <c r="R1038" s="1"/>
      <c r="S1038" s="1"/>
    </row>
    <row r="1039" spans="13:19" x14ac:dyDescent="0.2">
      <c r="M1039" s="1"/>
      <c r="N1039" s="1"/>
      <c r="O1039" s="1"/>
      <c r="P1039" s="1"/>
      <c r="Q1039" s="1"/>
      <c r="R1039" s="1"/>
      <c r="S1039" s="1"/>
    </row>
    <row r="1040" spans="13:19" x14ac:dyDescent="0.2">
      <c r="M1040" s="1"/>
      <c r="N1040" s="1"/>
      <c r="O1040" s="1"/>
      <c r="P1040" s="1"/>
      <c r="Q1040" s="1"/>
      <c r="R1040" s="1"/>
      <c r="S1040" s="1"/>
    </row>
    <row r="1041" spans="13:19" x14ac:dyDescent="0.2">
      <c r="M1041" s="1"/>
      <c r="N1041" s="1"/>
      <c r="O1041" s="1"/>
      <c r="P1041" s="1"/>
      <c r="Q1041" s="1"/>
      <c r="R1041" s="1"/>
      <c r="S1041" s="1"/>
    </row>
    <row r="1042" spans="13:19" x14ac:dyDescent="0.2">
      <c r="M1042" s="1"/>
      <c r="N1042" s="1"/>
      <c r="O1042" s="1"/>
      <c r="P1042" s="1"/>
      <c r="Q1042" s="1"/>
      <c r="R1042" s="1"/>
      <c r="S1042" s="1"/>
    </row>
    <row r="1043" spans="13:19" x14ac:dyDescent="0.2">
      <c r="M1043" s="1"/>
      <c r="N1043" s="1"/>
      <c r="O1043" s="1"/>
      <c r="P1043" s="1"/>
      <c r="Q1043" s="1"/>
      <c r="R1043" s="1"/>
      <c r="S1043" s="1"/>
    </row>
    <row r="1044" spans="13:19" x14ac:dyDescent="0.2">
      <c r="M1044" s="1"/>
      <c r="N1044" s="1"/>
      <c r="O1044" s="1"/>
      <c r="P1044" s="1"/>
      <c r="Q1044" s="1"/>
      <c r="R1044" s="1"/>
      <c r="S1044" s="1"/>
    </row>
    <row r="1045" spans="13:19" x14ac:dyDescent="0.2">
      <c r="M1045" s="1"/>
      <c r="N1045" s="1"/>
      <c r="O1045" s="1"/>
      <c r="P1045" s="1"/>
      <c r="Q1045" s="1"/>
      <c r="R1045" s="1"/>
      <c r="S1045" s="1"/>
    </row>
    <row r="1046" spans="13:19" x14ac:dyDescent="0.2">
      <c r="M1046" s="1"/>
      <c r="N1046" s="1"/>
      <c r="O1046" s="1"/>
      <c r="P1046" s="1"/>
      <c r="Q1046" s="1"/>
      <c r="R1046" s="1"/>
      <c r="S1046" s="1"/>
    </row>
    <row r="1047" spans="13:19" x14ac:dyDescent="0.2">
      <c r="M1047" s="1"/>
      <c r="N1047" s="1"/>
      <c r="O1047" s="1"/>
      <c r="P1047" s="1"/>
      <c r="Q1047" s="1"/>
      <c r="R1047" s="1"/>
      <c r="S1047" s="1"/>
    </row>
    <row r="1048" spans="13:19" x14ac:dyDescent="0.2">
      <c r="M1048" s="1"/>
      <c r="N1048" s="1"/>
      <c r="O1048" s="1"/>
      <c r="P1048" s="1"/>
      <c r="Q1048" s="1"/>
      <c r="R1048" s="1"/>
      <c r="S1048" s="1"/>
    </row>
    <row r="1049" spans="13:19" x14ac:dyDescent="0.2">
      <c r="M1049" s="1"/>
      <c r="N1049" s="1"/>
      <c r="O1049" s="1"/>
      <c r="P1049" s="1"/>
      <c r="Q1049" s="1"/>
      <c r="R1049" s="1"/>
      <c r="S1049" s="1"/>
    </row>
    <row r="1050" spans="13:19" x14ac:dyDescent="0.2">
      <c r="M1050" s="1"/>
      <c r="N1050" s="1"/>
      <c r="O1050" s="1"/>
      <c r="P1050" s="1"/>
      <c r="Q1050" s="1"/>
      <c r="R1050" s="1"/>
      <c r="S1050" s="1"/>
    </row>
    <row r="1051" spans="13:19" x14ac:dyDescent="0.2">
      <c r="M1051" s="1"/>
      <c r="N1051" s="1"/>
      <c r="O1051" s="1"/>
      <c r="P1051" s="1"/>
      <c r="Q1051" s="1"/>
      <c r="R1051" s="1"/>
      <c r="S1051" s="1"/>
    </row>
    <row r="1052" spans="13:19" x14ac:dyDescent="0.2">
      <c r="M1052" s="1"/>
      <c r="N1052" s="1"/>
      <c r="O1052" s="1"/>
      <c r="P1052" s="1"/>
      <c r="Q1052" s="1"/>
      <c r="R1052" s="1"/>
      <c r="S1052" s="1"/>
    </row>
    <row r="1053" spans="13:19" x14ac:dyDescent="0.2">
      <c r="M1053" s="1"/>
      <c r="N1053" s="1"/>
      <c r="O1053" s="1"/>
      <c r="P1053" s="1"/>
      <c r="Q1053" s="1"/>
      <c r="R1053" s="1"/>
      <c r="S1053" s="1"/>
    </row>
    <row r="1054" spans="13:19" x14ac:dyDescent="0.2">
      <c r="M1054" s="1"/>
      <c r="N1054" s="1"/>
      <c r="O1054" s="1"/>
      <c r="P1054" s="1"/>
      <c r="Q1054" s="1"/>
      <c r="R1054" s="1"/>
      <c r="S1054" s="1"/>
    </row>
    <row r="1055" spans="13:19" x14ac:dyDescent="0.2">
      <c r="M1055" s="1"/>
      <c r="N1055" s="1"/>
      <c r="O1055" s="1"/>
      <c r="P1055" s="1"/>
      <c r="Q1055" s="1"/>
      <c r="R1055" s="1"/>
      <c r="S1055" s="1"/>
    </row>
    <row r="1056" spans="13:19" x14ac:dyDescent="0.2">
      <c r="M1056" s="1"/>
      <c r="N1056" s="1"/>
      <c r="O1056" s="1"/>
      <c r="P1056" s="1"/>
      <c r="Q1056" s="1"/>
      <c r="R1056" s="1"/>
      <c r="S1056" s="1"/>
    </row>
    <row r="1057" spans="13:19" x14ac:dyDescent="0.2">
      <c r="M1057" s="1"/>
      <c r="N1057" s="1"/>
      <c r="O1057" s="1"/>
      <c r="P1057" s="1"/>
      <c r="Q1057" s="1"/>
      <c r="R1057" s="1"/>
      <c r="S1057" s="1"/>
    </row>
    <row r="1058" spans="13:19" x14ac:dyDescent="0.2">
      <c r="M1058" s="1"/>
      <c r="N1058" s="1"/>
      <c r="O1058" s="1"/>
      <c r="P1058" s="1"/>
      <c r="Q1058" s="1"/>
      <c r="R1058" s="1"/>
      <c r="S1058" s="1"/>
    </row>
    <row r="1059" spans="13:19" x14ac:dyDescent="0.2">
      <c r="M1059" s="1"/>
      <c r="N1059" s="1"/>
      <c r="O1059" s="1"/>
      <c r="P1059" s="1"/>
      <c r="Q1059" s="1"/>
      <c r="R1059" s="1"/>
      <c r="S1059" s="1"/>
    </row>
    <row r="1060" spans="13:19" x14ac:dyDescent="0.2">
      <c r="M1060" s="1"/>
      <c r="N1060" s="1"/>
      <c r="O1060" s="1"/>
      <c r="P1060" s="1"/>
      <c r="Q1060" s="1"/>
      <c r="R1060" s="1"/>
      <c r="S1060" s="1"/>
    </row>
    <row r="1061" spans="13:19" x14ac:dyDescent="0.2">
      <c r="M1061" s="1"/>
      <c r="N1061" s="1"/>
      <c r="O1061" s="1"/>
      <c r="P1061" s="1"/>
      <c r="Q1061" s="1"/>
      <c r="R1061" s="1"/>
      <c r="S1061" s="1"/>
    </row>
    <row r="1062" spans="13:19" x14ac:dyDescent="0.2">
      <c r="M1062" s="1"/>
      <c r="N1062" s="1"/>
      <c r="O1062" s="1"/>
      <c r="P1062" s="1"/>
      <c r="Q1062" s="1"/>
      <c r="R1062" s="1"/>
      <c r="S1062" s="1"/>
    </row>
    <row r="1063" spans="13:19" x14ac:dyDescent="0.2">
      <c r="M1063" s="1"/>
      <c r="N1063" s="1"/>
      <c r="O1063" s="1"/>
      <c r="P1063" s="1"/>
      <c r="Q1063" s="1"/>
      <c r="R1063" s="1"/>
      <c r="S1063" s="1"/>
    </row>
    <row r="1064" spans="13:19" x14ac:dyDescent="0.2">
      <c r="M1064" s="1"/>
      <c r="N1064" s="1"/>
      <c r="O1064" s="1"/>
      <c r="P1064" s="1"/>
      <c r="Q1064" s="1"/>
      <c r="R1064" s="1"/>
      <c r="S1064" s="1"/>
    </row>
    <row r="1065" spans="13:19" x14ac:dyDescent="0.2">
      <c r="M1065" s="1"/>
      <c r="N1065" s="1"/>
      <c r="O1065" s="1"/>
      <c r="P1065" s="1"/>
      <c r="Q1065" s="1"/>
      <c r="R1065" s="1"/>
      <c r="S1065" s="1"/>
    </row>
    <row r="1066" spans="13:19" x14ac:dyDescent="0.2">
      <c r="M1066" s="1"/>
      <c r="N1066" s="1"/>
      <c r="O1066" s="1"/>
      <c r="P1066" s="1"/>
      <c r="Q1066" s="1"/>
      <c r="R1066" s="1"/>
      <c r="S1066" s="1"/>
    </row>
    <row r="1067" spans="13:19" x14ac:dyDescent="0.2">
      <c r="M1067" s="1"/>
      <c r="N1067" s="1"/>
      <c r="O1067" s="1"/>
      <c r="P1067" s="1"/>
      <c r="Q1067" s="1"/>
      <c r="R1067" s="1"/>
      <c r="S1067" s="1"/>
    </row>
    <row r="1068" spans="13:19" x14ac:dyDescent="0.2">
      <c r="M1068" s="1"/>
      <c r="N1068" s="1"/>
      <c r="O1068" s="1"/>
      <c r="P1068" s="1"/>
      <c r="Q1068" s="1"/>
      <c r="R1068" s="1"/>
      <c r="S1068" s="1"/>
    </row>
    <row r="1069" spans="13:19" x14ac:dyDescent="0.2">
      <c r="M1069" s="1"/>
      <c r="N1069" s="1"/>
      <c r="O1069" s="1"/>
      <c r="P1069" s="1"/>
      <c r="Q1069" s="1"/>
      <c r="R1069" s="1"/>
      <c r="S1069" s="1"/>
    </row>
    <row r="1070" spans="13:19" x14ac:dyDescent="0.2">
      <c r="M1070" s="1"/>
      <c r="N1070" s="1"/>
      <c r="O1070" s="1"/>
      <c r="P1070" s="1"/>
      <c r="Q1070" s="1"/>
      <c r="R1070" s="1"/>
      <c r="S1070" s="1"/>
    </row>
    <row r="1071" spans="13:19" x14ac:dyDescent="0.2">
      <c r="M1071" s="1"/>
      <c r="N1071" s="1"/>
      <c r="O1071" s="1"/>
      <c r="P1071" s="1"/>
      <c r="Q1071" s="1"/>
      <c r="R1071" s="1"/>
      <c r="S1071" s="1"/>
    </row>
    <row r="1072" spans="13:19" x14ac:dyDescent="0.2">
      <c r="M1072" s="1"/>
      <c r="N1072" s="1"/>
      <c r="O1072" s="1"/>
      <c r="P1072" s="1"/>
      <c r="Q1072" s="1"/>
      <c r="R1072" s="1"/>
      <c r="S1072" s="1"/>
    </row>
    <row r="1073" spans="13:19" x14ac:dyDescent="0.2">
      <c r="M1073" s="1"/>
      <c r="N1073" s="1"/>
      <c r="O1073" s="1"/>
      <c r="P1073" s="1"/>
      <c r="Q1073" s="1"/>
      <c r="R1073" s="1"/>
      <c r="S1073" s="1"/>
    </row>
    <row r="1074" spans="13:19" x14ac:dyDescent="0.2">
      <c r="M1074" s="1"/>
      <c r="N1074" s="1"/>
      <c r="O1074" s="1"/>
      <c r="P1074" s="1"/>
      <c r="Q1074" s="1"/>
      <c r="R1074" s="1"/>
      <c r="S1074" s="1"/>
    </row>
    <row r="1075" spans="13:19" x14ac:dyDescent="0.2">
      <c r="M1075" s="1"/>
      <c r="N1075" s="1"/>
      <c r="O1075" s="1"/>
      <c r="P1075" s="1"/>
      <c r="Q1075" s="1"/>
      <c r="R1075" s="1"/>
      <c r="S1075" s="1"/>
    </row>
    <row r="1076" spans="13:19" x14ac:dyDescent="0.2">
      <c r="M1076" s="1"/>
      <c r="N1076" s="1"/>
      <c r="O1076" s="1"/>
      <c r="P1076" s="1"/>
      <c r="Q1076" s="1"/>
      <c r="R1076" s="1"/>
      <c r="S1076" s="1"/>
    </row>
    <row r="1077" spans="13:19" x14ac:dyDescent="0.2">
      <c r="M1077" s="1"/>
      <c r="N1077" s="1"/>
      <c r="O1077" s="1"/>
      <c r="P1077" s="1"/>
      <c r="Q1077" s="1"/>
      <c r="R1077" s="1"/>
      <c r="S1077" s="1"/>
    </row>
    <row r="1078" spans="13:19" x14ac:dyDescent="0.2">
      <c r="M1078" s="1"/>
      <c r="N1078" s="1"/>
      <c r="O1078" s="1"/>
      <c r="P1078" s="1"/>
      <c r="Q1078" s="1"/>
      <c r="R1078" s="1"/>
      <c r="S1078" s="1"/>
    </row>
    <row r="1079" spans="13:19" x14ac:dyDescent="0.2">
      <c r="M1079" s="1"/>
      <c r="N1079" s="1"/>
      <c r="O1079" s="1"/>
      <c r="P1079" s="1"/>
      <c r="Q1079" s="1"/>
      <c r="R1079" s="1"/>
      <c r="S1079" s="1"/>
    </row>
    <row r="1080" spans="13:19" x14ac:dyDescent="0.2">
      <c r="M1080" s="1"/>
      <c r="N1080" s="1"/>
      <c r="O1080" s="1"/>
      <c r="P1080" s="1"/>
      <c r="Q1080" s="1"/>
      <c r="R1080" s="1"/>
      <c r="S1080" s="1"/>
    </row>
    <row r="1081" spans="13:19" x14ac:dyDescent="0.2">
      <c r="M1081" s="1"/>
      <c r="N1081" s="1"/>
      <c r="O1081" s="1"/>
      <c r="P1081" s="1"/>
      <c r="Q1081" s="1"/>
      <c r="R1081" s="1"/>
      <c r="S1081" s="1"/>
    </row>
    <row r="1082" spans="13:19" x14ac:dyDescent="0.2">
      <c r="M1082" s="1"/>
      <c r="N1082" s="1"/>
      <c r="O1082" s="1"/>
      <c r="P1082" s="1"/>
      <c r="Q1082" s="1"/>
      <c r="R1082" s="1"/>
      <c r="S1082" s="1"/>
    </row>
    <row r="1083" spans="13:19" x14ac:dyDescent="0.2">
      <c r="M1083" s="1"/>
      <c r="N1083" s="1"/>
      <c r="O1083" s="1"/>
      <c r="P1083" s="1"/>
      <c r="Q1083" s="1"/>
      <c r="R1083" s="1"/>
      <c r="S1083" s="1"/>
    </row>
    <row r="1084" spans="13:19" x14ac:dyDescent="0.2">
      <c r="M1084" s="1"/>
      <c r="N1084" s="1"/>
      <c r="O1084" s="1"/>
      <c r="P1084" s="1"/>
      <c r="Q1084" s="1"/>
      <c r="R1084" s="1"/>
      <c r="S1084" s="1"/>
    </row>
    <row r="1085" spans="13:19" x14ac:dyDescent="0.2">
      <c r="M1085" s="1"/>
      <c r="N1085" s="1"/>
      <c r="O1085" s="1"/>
      <c r="P1085" s="1"/>
      <c r="Q1085" s="1"/>
      <c r="R1085" s="1"/>
      <c r="S1085" s="1"/>
    </row>
    <row r="1086" spans="13:19" x14ac:dyDescent="0.2">
      <c r="M1086" s="1"/>
      <c r="N1086" s="1"/>
      <c r="O1086" s="1"/>
      <c r="P1086" s="1"/>
      <c r="Q1086" s="1"/>
      <c r="R1086" s="1"/>
      <c r="S1086" s="1"/>
    </row>
    <row r="1087" spans="13:19" x14ac:dyDescent="0.2">
      <c r="M1087" s="1"/>
      <c r="N1087" s="1"/>
      <c r="O1087" s="1"/>
      <c r="P1087" s="1"/>
      <c r="Q1087" s="1"/>
      <c r="R1087" s="1"/>
      <c r="S1087" s="1"/>
    </row>
    <row r="1088" spans="13:19" x14ac:dyDescent="0.2">
      <c r="M1088" s="1"/>
      <c r="N1088" s="1"/>
      <c r="O1088" s="1"/>
      <c r="P1088" s="1"/>
      <c r="Q1088" s="1"/>
      <c r="R1088" s="1"/>
      <c r="S1088" s="1"/>
    </row>
    <row r="1089" spans="13:19" x14ac:dyDescent="0.2">
      <c r="M1089" s="1"/>
      <c r="N1089" s="1"/>
      <c r="O1089" s="1"/>
      <c r="P1089" s="1"/>
      <c r="Q1089" s="1"/>
      <c r="R1089" s="1"/>
      <c r="S1089" s="1"/>
    </row>
    <row r="1090" spans="13:19" x14ac:dyDescent="0.2">
      <c r="M1090" s="1"/>
      <c r="N1090" s="1"/>
      <c r="O1090" s="1"/>
      <c r="P1090" s="1"/>
      <c r="Q1090" s="1"/>
      <c r="R1090" s="1"/>
      <c r="S1090" s="1"/>
    </row>
    <row r="1091" spans="13:19" x14ac:dyDescent="0.2">
      <c r="M1091" s="1"/>
      <c r="N1091" s="1"/>
      <c r="O1091" s="1"/>
      <c r="P1091" s="1"/>
      <c r="Q1091" s="1"/>
      <c r="R1091" s="1"/>
      <c r="S1091" s="1"/>
    </row>
    <row r="1092" spans="13:19" x14ac:dyDescent="0.2">
      <c r="M1092" s="1"/>
      <c r="N1092" s="1"/>
      <c r="O1092" s="1"/>
      <c r="P1092" s="1"/>
      <c r="Q1092" s="1"/>
      <c r="R1092" s="1"/>
      <c r="S1092" s="1"/>
    </row>
    <row r="1093" spans="13:19" x14ac:dyDescent="0.2">
      <c r="M1093" s="1"/>
      <c r="N1093" s="1"/>
      <c r="O1093" s="1"/>
      <c r="P1093" s="1"/>
      <c r="Q1093" s="1"/>
      <c r="R1093" s="1"/>
      <c r="S1093" s="1"/>
    </row>
    <row r="1094" spans="13:19" x14ac:dyDescent="0.2">
      <c r="M1094" s="1"/>
      <c r="N1094" s="1"/>
      <c r="O1094" s="1"/>
      <c r="P1094" s="1"/>
      <c r="Q1094" s="1"/>
      <c r="R1094" s="1"/>
      <c r="S1094" s="1"/>
    </row>
    <row r="1095" spans="13:19" x14ac:dyDescent="0.2">
      <c r="M1095" s="1"/>
      <c r="N1095" s="1"/>
      <c r="O1095" s="1"/>
      <c r="P1095" s="1"/>
      <c r="Q1095" s="1"/>
      <c r="R1095" s="1"/>
      <c r="S1095" s="1"/>
    </row>
    <row r="1096" spans="13:19" x14ac:dyDescent="0.2">
      <c r="M1096" s="1"/>
      <c r="N1096" s="1"/>
      <c r="O1096" s="1"/>
      <c r="P1096" s="1"/>
      <c r="Q1096" s="1"/>
      <c r="R1096" s="1"/>
      <c r="S1096" s="1"/>
    </row>
    <row r="1097" spans="13:19" x14ac:dyDescent="0.2">
      <c r="M1097" s="1"/>
      <c r="N1097" s="1"/>
      <c r="O1097" s="1"/>
      <c r="P1097" s="1"/>
      <c r="Q1097" s="1"/>
      <c r="R1097" s="1"/>
      <c r="S1097" s="1"/>
    </row>
    <row r="1098" spans="13:19" x14ac:dyDescent="0.2">
      <c r="M1098" s="1"/>
      <c r="N1098" s="1"/>
      <c r="O1098" s="1"/>
      <c r="P1098" s="1"/>
      <c r="Q1098" s="1"/>
      <c r="R1098" s="1"/>
      <c r="S1098" s="1"/>
    </row>
    <row r="1099" spans="13:19" x14ac:dyDescent="0.2">
      <c r="M1099" s="1"/>
      <c r="N1099" s="1"/>
      <c r="O1099" s="1"/>
      <c r="P1099" s="1"/>
      <c r="Q1099" s="1"/>
      <c r="R1099" s="1"/>
      <c r="S1099" s="1"/>
    </row>
    <row r="1100" spans="13:19" x14ac:dyDescent="0.2">
      <c r="M1100" s="1"/>
      <c r="N1100" s="1"/>
      <c r="O1100" s="1"/>
      <c r="P1100" s="1"/>
      <c r="Q1100" s="1"/>
      <c r="R1100" s="1"/>
      <c r="S1100" s="1"/>
    </row>
    <row r="1101" spans="13:19" x14ac:dyDescent="0.2">
      <c r="M1101" s="1"/>
      <c r="N1101" s="1"/>
      <c r="O1101" s="1"/>
      <c r="P1101" s="1"/>
      <c r="Q1101" s="1"/>
      <c r="R1101" s="1"/>
      <c r="S1101" s="1"/>
    </row>
    <row r="1102" spans="13:19" x14ac:dyDescent="0.2">
      <c r="M1102" s="1"/>
      <c r="N1102" s="1"/>
      <c r="O1102" s="1"/>
      <c r="P1102" s="1"/>
      <c r="Q1102" s="1"/>
      <c r="R1102" s="1"/>
      <c r="S1102" s="1"/>
    </row>
    <row r="1103" spans="13:19" x14ac:dyDescent="0.2">
      <c r="M1103" s="1"/>
      <c r="N1103" s="1"/>
      <c r="O1103" s="1"/>
      <c r="P1103" s="1"/>
      <c r="Q1103" s="1"/>
      <c r="R1103" s="1"/>
      <c r="S1103" s="1"/>
    </row>
    <row r="1104" spans="13:19" x14ac:dyDescent="0.2">
      <c r="M1104" s="1"/>
      <c r="N1104" s="1"/>
      <c r="O1104" s="1"/>
      <c r="P1104" s="1"/>
      <c r="Q1104" s="1"/>
      <c r="R1104" s="1"/>
      <c r="S1104" s="1"/>
    </row>
    <row r="1105" spans="13:19" x14ac:dyDescent="0.2">
      <c r="M1105" s="1"/>
      <c r="N1105" s="1"/>
      <c r="O1105" s="1"/>
      <c r="P1105" s="1"/>
      <c r="Q1105" s="1"/>
      <c r="R1105" s="1"/>
      <c r="S1105" s="1"/>
    </row>
    <row r="1106" spans="13:19" x14ac:dyDescent="0.2">
      <c r="M1106" s="1"/>
      <c r="N1106" s="1"/>
      <c r="O1106" s="1"/>
      <c r="P1106" s="1"/>
      <c r="Q1106" s="1"/>
      <c r="R1106" s="1"/>
      <c r="S1106" s="1"/>
    </row>
    <row r="1107" spans="13:19" x14ac:dyDescent="0.2">
      <c r="M1107" s="1"/>
      <c r="N1107" s="1"/>
      <c r="O1107" s="1"/>
      <c r="P1107" s="1"/>
      <c r="Q1107" s="1"/>
      <c r="R1107" s="1"/>
      <c r="S1107" s="1"/>
    </row>
    <row r="1108" spans="13:19" x14ac:dyDescent="0.2">
      <c r="M1108" s="1"/>
      <c r="N1108" s="1"/>
      <c r="O1108" s="1"/>
      <c r="P1108" s="1"/>
      <c r="Q1108" s="1"/>
      <c r="R1108" s="1"/>
      <c r="S1108" s="1"/>
    </row>
    <row r="1109" spans="13:19" x14ac:dyDescent="0.2">
      <c r="M1109" s="1"/>
      <c r="N1109" s="1"/>
      <c r="O1109" s="1"/>
      <c r="P1109" s="1"/>
      <c r="Q1109" s="1"/>
      <c r="R1109" s="1"/>
      <c r="S1109" s="1"/>
    </row>
    <row r="1110" spans="13:19" x14ac:dyDescent="0.2">
      <c r="M1110" s="1"/>
      <c r="N1110" s="1"/>
      <c r="O1110" s="1"/>
      <c r="P1110" s="1"/>
      <c r="Q1110" s="1"/>
      <c r="R1110" s="1"/>
      <c r="S1110" s="1"/>
    </row>
    <row r="1111" spans="13:19" x14ac:dyDescent="0.2">
      <c r="M1111" s="1"/>
      <c r="N1111" s="1"/>
      <c r="O1111" s="1"/>
      <c r="P1111" s="1"/>
      <c r="Q1111" s="1"/>
      <c r="R1111" s="1"/>
      <c r="S1111" s="1"/>
    </row>
    <row r="1112" spans="13:19" x14ac:dyDescent="0.2">
      <c r="M1112" s="1"/>
      <c r="N1112" s="1"/>
      <c r="O1112" s="1"/>
      <c r="P1112" s="1"/>
      <c r="Q1112" s="1"/>
      <c r="R1112" s="1"/>
      <c r="S1112" s="1"/>
    </row>
    <row r="1113" spans="13:19" x14ac:dyDescent="0.2">
      <c r="M1113" s="1"/>
      <c r="N1113" s="1"/>
      <c r="O1113" s="1"/>
      <c r="P1113" s="1"/>
      <c r="Q1113" s="1"/>
      <c r="R1113" s="1"/>
      <c r="S1113" s="1"/>
    </row>
    <row r="1114" spans="13:19" x14ac:dyDescent="0.2">
      <c r="M1114" s="1"/>
      <c r="N1114" s="1"/>
      <c r="O1114" s="1"/>
      <c r="P1114" s="1"/>
      <c r="Q1114" s="1"/>
      <c r="R1114" s="1"/>
      <c r="S1114" s="1"/>
    </row>
    <row r="1115" spans="13:19" x14ac:dyDescent="0.2">
      <c r="M1115" s="1"/>
      <c r="N1115" s="1"/>
      <c r="O1115" s="1"/>
      <c r="P1115" s="1"/>
      <c r="Q1115" s="1"/>
      <c r="R1115" s="1"/>
      <c r="S1115" s="1"/>
    </row>
    <row r="1116" spans="13:19" x14ac:dyDescent="0.2">
      <c r="M1116" s="1"/>
      <c r="N1116" s="1"/>
      <c r="O1116" s="1"/>
      <c r="P1116" s="1"/>
      <c r="Q1116" s="1"/>
      <c r="R1116" s="1"/>
      <c r="S1116" s="1"/>
    </row>
    <row r="1117" spans="13:19" x14ac:dyDescent="0.2">
      <c r="M1117" s="1"/>
      <c r="N1117" s="1"/>
      <c r="O1117" s="1"/>
      <c r="P1117" s="1"/>
      <c r="Q1117" s="1"/>
      <c r="R1117" s="1"/>
      <c r="S1117" s="1"/>
    </row>
    <row r="1118" spans="13:19" x14ac:dyDescent="0.2">
      <c r="M1118" s="1"/>
      <c r="N1118" s="1"/>
      <c r="O1118" s="1"/>
      <c r="P1118" s="1"/>
      <c r="Q1118" s="1"/>
      <c r="R1118" s="1"/>
      <c r="S1118" s="1"/>
    </row>
    <row r="1119" spans="13:19" x14ac:dyDescent="0.2">
      <c r="M1119" s="1"/>
      <c r="N1119" s="1"/>
      <c r="O1119" s="1"/>
      <c r="P1119" s="1"/>
      <c r="Q1119" s="1"/>
      <c r="R1119" s="1"/>
      <c r="S1119" s="1"/>
    </row>
    <row r="1120" spans="13:19" x14ac:dyDescent="0.2">
      <c r="M1120" s="1"/>
      <c r="N1120" s="1"/>
      <c r="O1120" s="1"/>
      <c r="P1120" s="1"/>
      <c r="Q1120" s="1"/>
      <c r="R1120" s="1"/>
      <c r="S1120" s="1"/>
    </row>
    <row r="1121" spans="13:19" x14ac:dyDescent="0.2">
      <c r="M1121" s="1"/>
      <c r="N1121" s="1"/>
      <c r="O1121" s="1"/>
      <c r="P1121" s="1"/>
      <c r="Q1121" s="1"/>
      <c r="R1121" s="1"/>
      <c r="S1121" s="1"/>
    </row>
    <row r="1122" spans="13:19" x14ac:dyDescent="0.2">
      <c r="M1122" s="1"/>
      <c r="N1122" s="1"/>
      <c r="O1122" s="1"/>
      <c r="P1122" s="1"/>
      <c r="Q1122" s="1"/>
      <c r="R1122" s="1"/>
      <c r="S1122" s="1"/>
    </row>
    <row r="1123" spans="13:19" x14ac:dyDescent="0.2">
      <c r="M1123" s="1"/>
      <c r="N1123" s="1"/>
      <c r="O1123" s="1"/>
      <c r="P1123" s="1"/>
      <c r="Q1123" s="1"/>
      <c r="R1123" s="1"/>
      <c r="S1123" s="1"/>
    </row>
    <row r="1124" spans="13:19" x14ac:dyDescent="0.2">
      <c r="M1124" s="1"/>
      <c r="N1124" s="1"/>
      <c r="O1124" s="1"/>
      <c r="P1124" s="1"/>
      <c r="Q1124" s="1"/>
      <c r="R1124" s="1"/>
      <c r="S1124" s="1"/>
    </row>
    <row r="1125" spans="13:19" x14ac:dyDescent="0.2">
      <c r="M1125" s="1"/>
      <c r="N1125" s="1"/>
      <c r="O1125" s="1"/>
      <c r="P1125" s="1"/>
      <c r="Q1125" s="1"/>
      <c r="R1125" s="1"/>
      <c r="S1125" s="1"/>
    </row>
    <row r="1126" spans="13:19" x14ac:dyDescent="0.2">
      <c r="M1126" s="1"/>
      <c r="N1126" s="1"/>
      <c r="O1126" s="1"/>
      <c r="P1126" s="1"/>
      <c r="Q1126" s="1"/>
      <c r="R1126" s="1"/>
      <c r="S1126" s="1"/>
    </row>
    <row r="1127" spans="13:19" x14ac:dyDescent="0.2">
      <c r="M1127" s="1"/>
      <c r="N1127" s="1"/>
      <c r="O1127" s="1"/>
      <c r="P1127" s="1"/>
      <c r="Q1127" s="1"/>
      <c r="R1127" s="1"/>
      <c r="S1127" s="1"/>
    </row>
    <row r="1128" spans="13:19" x14ac:dyDescent="0.2">
      <c r="M1128" s="1"/>
      <c r="N1128" s="1"/>
      <c r="O1128" s="1"/>
      <c r="P1128" s="1"/>
      <c r="Q1128" s="1"/>
      <c r="R1128" s="1"/>
      <c r="S1128" s="1"/>
    </row>
    <row r="1129" spans="13:19" x14ac:dyDescent="0.2">
      <c r="M1129" s="1"/>
      <c r="N1129" s="1"/>
      <c r="O1129" s="1"/>
      <c r="P1129" s="1"/>
      <c r="Q1129" s="1"/>
      <c r="R1129" s="1"/>
      <c r="S1129" s="1"/>
    </row>
    <row r="1130" spans="13:19" x14ac:dyDescent="0.2">
      <c r="M1130" s="1"/>
      <c r="N1130" s="1"/>
      <c r="O1130" s="1"/>
      <c r="P1130" s="1"/>
      <c r="Q1130" s="1"/>
      <c r="R1130" s="1"/>
      <c r="S1130" s="1"/>
    </row>
    <row r="1131" spans="13:19" x14ac:dyDescent="0.2">
      <c r="M1131" s="1"/>
      <c r="N1131" s="1"/>
      <c r="O1131" s="1"/>
      <c r="P1131" s="1"/>
      <c r="Q1131" s="1"/>
      <c r="R1131" s="1"/>
      <c r="S1131" s="1"/>
    </row>
    <row r="1132" spans="13:19" x14ac:dyDescent="0.2">
      <c r="M1132" s="1"/>
      <c r="N1132" s="1"/>
      <c r="O1132" s="1"/>
      <c r="P1132" s="1"/>
      <c r="Q1132" s="1"/>
      <c r="R1132" s="1"/>
      <c r="S1132" s="1"/>
    </row>
    <row r="1133" spans="13:19" x14ac:dyDescent="0.2">
      <c r="M1133" s="1"/>
      <c r="N1133" s="1"/>
      <c r="O1133" s="1"/>
      <c r="P1133" s="1"/>
      <c r="Q1133" s="1"/>
      <c r="R1133" s="1"/>
      <c r="S1133" s="1"/>
    </row>
    <row r="1134" spans="13:19" x14ac:dyDescent="0.2">
      <c r="M1134" s="1"/>
      <c r="N1134" s="1"/>
      <c r="O1134" s="1"/>
      <c r="P1134" s="1"/>
      <c r="Q1134" s="1"/>
      <c r="R1134" s="1"/>
      <c r="S1134" s="1"/>
    </row>
    <row r="1135" spans="13:19" x14ac:dyDescent="0.2">
      <c r="M1135" s="1"/>
      <c r="N1135" s="1"/>
      <c r="O1135" s="1"/>
      <c r="P1135" s="1"/>
      <c r="Q1135" s="1"/>
      <c r="R1135" s="1"/>
      <c r="S1135" s="1"/>
    </row>
    <row r="1136" spans="13:19" x14ac:dyDescent="0.2">
      <c r="M1136" s="1"/>
      <c r="N1136" s="1"/>
      <c r="O1136" s="1"/>
      <c r="P1136" s="1"/>
      <c r="Q1136" s="1"/>
      <c r="R1136" s="1"/>
      <c r="S1136" s="1"/>
    </row>
    <row r="1137" spans="13:19" x14ac:dyDescent="0.2">
      <c r="M1137" s="1"/>
      <c r="N1137" s="1"/>
      <c r="O1137" s="1"/>
      <c r="P1137" s="1"/>
      <c r="Q1137" s="1"/>
      <c r="R1137" s="1"/>
      <c r="S1137" s="1"/>
    </row>
    <row r="1138" spans="13:19" x14ac:dyDescent="0.2">
      <c r="M1138" s="1"/>
      <c r="N1138" s="1"/>
      <c r="O1138" s="1"/>
      <c r="P1138" s="1"/>
      <c r="Q1138" s="1"/>
      <c r="R1138" s="1"/>
      <c r="S1138" s="1"/>
    </row>
    <row r="1139" spans="13:19" x14ac:dyDescent="0.2">
      <c r="M1139" s="1"/>
      <c r="N1139" s="1"/>
      <c r="O1139" s="1"/>
      <c r="P1139" s="1"/>
      <c r="Q1139" s="1"/>
      <c r="R1139" s="1"/>
      <c r="S1139" s="1"/>
    </row>
    <row r="1140" spans="13:19" x14ac:dyDescent="0.2">
      <c r="M1140" s="1"/>
      <c r="N1140" s="1"/>
      <c r="O1140" s="1"/>
      <c r="P1140" s="1"/>
      <c r="Q1140" s="1"/>
      <c r="R1140" s="1"/>
      <c r="S1140" s="1"/>
    </row>
    <row r="1141" spans="13:19" x14ac:dyDescent="0.2">
      <c r="M1141" s="1"/>
      <c r="N1141" s="1"/>
      <c r="O1141" s="1"/>
      <c r="P1141" s="1"/>
      <c r="Q1141" s="1"/>
      <c r="R1141" s="1"/>
      <c r="S1141" s="1"/>
    </row>
    <row r="1142" spans="13:19" x14ac:dyDescent="0.2">
      <c r="M1142" s="1"/>
      <c r="N1142" s="1"/>
      <c r="O1142" s="1"/>
      <c r="P1142" s="1"/>
      <c r="Q1142" s="1"/>
      <c r="R1142" s="1"/>
      <c r="S1142" s="1"/>
    </row>
    <row r="1143" spans="13:19" x14ac:dyDescent="0.2">
      <c r="M1143" s="1"/>
      <c r="N1143" s="1"/>
      <c r="O1143" s="1"/>
      <c r="P1143" s="1"/>
      <c r="Q1143" s="1"/>
      <c r="R1143" s="1"/>
      <c r="S1143" s="1"/>
    </row>
    <row r="1144" spans="13:19" x14ac:dyDescent="0.2">
      <c r="M1144" s="1"/>
      <c r="N1144" s="1"/>
      <c r="O1144" s="1"/>
      <c r="P1144" s="1"/>
      <c r="Q1144" s="1"/>
      <c r="R1144" s="1"/>
      <c r="S1144" s="1"/>
    </row>
    <row r="1145" spans="13:19" x14ac:dyDescent="0.2">
      <c r="M1145" s="1"/>
      <c r="N1145" s="1"/>
      <c r="O1145" s="1"/>
      <c r="P1145" s="1"/>
      <c r="Q1145" s="1"/>
      <c r="R1145" s="1"/>
      <c r="S1145" s="1"/>
    </row>
    <row r="1146" spans="13:19" x14ac:dyDescent="0.2">
      <c r="M1146" s="1"/>
      <c r="N1146" s="1"/>
      <c r="O1146" s="1"/>
      <c r="P1146" s="1"/>
      <c r="Q1146" s="1"/>
      <c r="R1146" s="1"/>
      <c r="S1146" s="1"/>
    </row>
    <row r="1147" spans="13:19" x14ac:dyDescent="0.2">
      <c r="M1147" s="1"/>
      <c r="N1147" s="1"/>
      <c r="O1147" s="1"/>
      <c r="P1147" s="1"/>
      <c r="Q1147" s="1"/>
      <c r="R1147" s="1"/>
      <c r="S1147" s="1"/>
    </row>
    <row r="1148" spans="13:19" x14ac:dyDescent="0.2">
      <c r="M1148" s="1"/>
      <c r="N1148" s="1"/>
      <c r="O1148" s="1"/>
      <c r="P1148" s="1"/>
      <c r="Q1148" s="1"/>
      <c r="R1148" s="1"/>
      <c r="S1148" s="1"/>
    </row>
    <row r="1149" spans="13:19" x14ac:dyDescent="0.2">
      <c r="M1149" s="1"/>
      <c r="N1149" s="1"/>
      <c r="O1149" s="1"/>
      <c r="P1149" s="1"/>
      <c r="Q1149" s="1"/>
      <c r="R1149" s="1"/>
      <c r="S1149" s="1"/>
    </row>
    <row r="1150" spans="13:19" x14ac:dyDescent="0.2">
      <c r="M1150" s="1"/>
      <c r="N1150" s="1"/>
      <c r="O1150" s="1"/>
      <c r="P1150" s="1"/>
      <c r="Q1150" s="1"/>
      <c r="R1150" s="1"/>
      <c r="S1150" s="1"/>
    </row>
    <row r="1151" spans="13:19" x14ac:dyDescent="0.2">
      <c r="M1151" s="1"/>
      <c r="N1151" s="1"/>
      <c r="O1151" s="1"/>
      <c r="P1151" s="1"/>
      <c r="Q1151" s="1"/>
      <c r="R1151" s="1"/>
      <c r="S1151" s="1"/>
    </row>
    <row r="1152" spans="13:19" x14ac:dyDescent="0.2">
      <c r="M1152" s="1"/>
      <c r="N1152" s="1"/>
      <c r="O1152" s="1"/>
      <c r="P1152" s="1"/>
      <c r="Q1152" s="1"/>
      <c r="R1152" s="1"/>
      <c r="S1152" s="1"/>
    </row>
    <row r="1153" spans="13:19" x14ac:dyDescent="0.2">
      <c r="M1153" s="1"/>
      <c r="N1153" s="1"/>
      <c r="O1153" s="1"/>
      <c r="P1153" s="1"/>
      <c r="Q1153" s="1"/>
      <c r="R1153" s="1"/>
      <c r="S1153" s="1"/>
    </row>
    <row r="1154" spans="13:19" x14ac:dyDescent="0.2">
      <c r="M1154" s="1"/>
      <c r="N1154" s="1"/>
      <c r="O1154" s="1"/>
      <c r="P1154" s="1"/>
      <c r="Q1154" s="1"/>
      <c r="R1154" s="1"/>
      <c r="S1154" s="1"/>
    </row>
    <row r="1155" spans="13:19" x14ac:dyDescent="0.2">
      <c r="M1155" s="1"/>
      <c r="N1155" s="1"/>
      <c r="O1155" s="1"/>
      <c r="P1155" s="1"/>
      <c r="Q1155" s="1"/>
      <c r="R1155" s="1"/>
      <c r="S1155" s="1"/>
    </row>
    <row r="1156" spans="13:19" x14ac:dyDescent="0.2">
      <c r="M1156" s="1"/>
      <c r="N1156" s="1"/>
      <c r="O1156" s="1"/>
      <c r="P1156" s="1"/>
      <c r="Q1156" s="1"/>
      <c r="R1156" s="1"/>
      <c r="S1156" s="1"/>
    </row>
    <row r="1157" spans="13:19" x14ac:dyDescent="0.2">
      <c r="M1157" s="1"/>
      <c r="N1157" s="1"/>
      <c r="O1157" s="1"/>
      <c r="P1157" s="1"/>
      <c r="Q1157" s="1"/>
      <c r="R1157" s="1"/>
      <c r="S1157" s="1"/>
    </row>
    <row r="1158" spans="13:19" x14ac:dyDescent="0.2">
      <c r="M1158" s="1"/>
      <c r="N1158" s="1"/>
      <c r="O1158" s="1"/>
      <c r="P1158" s="1"/>
      <c r="Q1158" s="1"/>
      <c r="R1158" s="1"/>
      <c r="S1158" s="1"/>
    </row>
    <row r="1159" spans="13:19" x14ac:dyDescent="0.2">
      <c r="M1159" s="1"/>
      <c r="N1159" s="1"/>
      <c r="O1159" s="1"/>
      <c r="P1159" s="1"/>
      <c r="Q1159" s="1"/>
      <c r="R1159" s="1"/>
      <c r="S1159" s="1"/>
    </row>
    <row r="1160" spans="13:19" x14ac:dyDescent="0.2">
      <c r="M1160" s="1"/>
      <c r="N1160" s="1"/>
      <c r="O1160" s="1"/>
      <c r="P1160" s="1"/>
      <c r="Q1160" s="1"/>
      <c r="R1160" s="1"/>
      <c r="S1160" s="1"/>
    </row>
    <row r="1161" spans="13:19" x14ac:dyDescent="0.2">
      <c r="M1161" s="1"/>
      <c r="N1161" s="1"/>
      <c r="O1161" s="1"/>
      <c r="P1161" s="1"/>
      <c r="Q1161" s="1"/>
      <c r="R1161" s="1"/>
      <c r="S1161" s="1"/>
    </row>
    <row r="1162" spans="13:19" x14ac:dyDescent="0.2">
      <c r="M1162" s="1"/>
      <c r="N1162" s="1"/>
      <c r="O1162" s="1"/>
      <c r="P1162" s="1"/>
      <c r="Q1162" s="1"/>
      <c r="R1162" s="1"/>
      <c r="S1162" s="1"/>
    </row>
    <row r="1163" spans="13:19" x14ac:dyDescent="0.2">
      <c r="M1163" s="1"/>
      <c r="N1163" s="1"/>
      <c r="O1163" s="1"/>
      <c r="P1163" s="1"/>
      <c r="Q1163" s="1"/>
      <c r="R1163" s="1"/>
      <c r="S1163" s="1"/>
    </row>
    <row r="1164" spans="13:19" x14ac:dyDescent="0.2">
      <c r="M1164" s="1"/>
      <c r="N1164" s="1"/>
      <c r="O1164" s="1"/>
      <c r="P1164" s="1"/>
      <c r="Q1164" s="1"/>
      <c r="R1164" s="1"/>
      <c r="S1164" s="1"/>
    </row>
    <row r="1165" spans="13:19" x14ac:dyDescent="0.2">
      <c r="M1165" s="1"/>
      <c r="N1165" s="1"/>
      <c r="O1165" s="1"/>
      <c r="P1165" s="1"/>
      <c r="Q1165" s="1"/>
      <c r="R1165" s="1"/>
      <c r="S1165" s="1"/>
    </row>
    <row r="1166" spans="13:19" x14ac:dyDescent="0.2">
      <c r="M1166" s="1"/>
      <c r="N1166" s="1"/>
      <c r="O1166" s="1"/>
      <c r="P1166" s="1"/>
      <c r="Q1166" s="1"/>
      <c r="R1166" s="1"/>
      <c r="S1166" s="1"/>
    </row>
    <row r="1167" spans="13:19" x14ac:dyDescent="0.2">
      <c r="M1167" s="1"/>
      <c r="N1167" s="1"/>
      <c r="O1167" s="1"/>
      <c r="P1167" s="1"/>
      <c r="Q1167" s="1"/>
      <c r="R1167" s="1"/>
      <c r="S1167" s="1"/>
    </row>
    <row r="1168" spans="13:19" x14ac:dyDescent="0.2">
      <c r="M1168" s="1"/>
      <c r="N1168" s="1"/>
      <c r="O1168" s="1"/>
      <c r="P1168" s="1"/>
      <c r="Q1168" s="1"/>
      <c r="R1168" s="1"/>
      <c r="S1168" s="1"/>
    </row>
    <row r="1169" spans="13:19" x14ac:dyDescent="0.2">
      <c r="M1169" s="1"/>
      <c r="N1169" s="1"/>
      <c r="O1169" s="1"/>
      <c r="P1169" s="1"/>
      <c r="Q1169" s="1"/>
      <c r="R1169" s="1"/>
      <c r="S1169" s="1"/>
    </row>
    <row r="1170" spans="13:19" x14ac:dyDescent="0.2">
      <c r="M1170" s="1"/>
      <c r="N1170" s="1"/>
      <c r="O1170" s="1"/>
      <c r="P1170" s="1"/>
      <c r="Q1170" s="1"/>
      <c r="R1170" s="1"/>
      <c r="S1170" s="1"/>
    </row>
    <row r="1171" spans="13:19" x14ac:dyDescent="0.2">
      <c r="M1171" s="1"/>
      <c r="N1171" s="1"/>
      <c r="O1171" s="1"/>
      <c r="P1171" s="1"/>
      <c r="Q1171" s="1"/>
      <c r="R1171" s="1"/>
      <c r="S1171" s="1"/>
    </row>
    <row r="1172" spans="13:19" x14ac:dyDescent="0.2">
      <c r="M1172" s="1"/>
      <c r="N1172" s="1"/>
      <c r="O1172" s="1"/>
      <c r="P1172" s="1"/>
      <c r="Q1172" s="1"/>
      <c r="R1172" s="1"/>
      <c r="S1172" s="1"/>
    </row>
    <row r="1173" spans="13:19" x14ac:dyDescent="0.2">
      <c r="M1173" s="1"/>
      <c r="N1173" s="1"/>
      <c r="O1173" s="1"/>
      <c r="P1173" s="1"/>
      <c r="Q1173" s="1"/>
      <c r="R1173" s="1"/>
      <c r="S1173" s="1"/>
    </row>
    <row r="1174" spans="13:19" x14ac:dyDescent="0.2">
      <c r="M1174" s="1"/>
      <c r="N1174" s="1"/>
      <c r="O1174" s="1"/>
      <c r="P1174" s="1"/>
      <c r="Q1174" s="1"/>
      <c r="R1174" s="1"/>
      <c r="S1174" s="1"/>
    </row>
    <row r="1175" spans="13:19" x14ac:dyDescent="0.2">
      <c r="M1175" s="1"/>
      <c r="N1175" s="1"/>
      <c r="O1175" s="1"/>
      <c r="P1175" s="1"/>
      <c r="Q1175" s="1"/>
      <c r="R1175" s="1"/>
      <c r="S1175" s="1"/>
    </row>
    <row r="1176" spans="13:19" x14ac:dyDescent="0.2">
      <c r="M1176" s="1"/>
      <c r="N1176" s="1"/>
      <c r="O1176" s="1"/>
      <c r="P1176" s="1"/>
      <c r="Q1176" s="1"/>
      <c r="R1176" s="1"/>
      <c r="S1176" s="1"/>
    </row>
    <row r="1177" spans="13:19" x14ac:dyDescent="0.2">
      <c r="M1177" s="1"/>
      <c r="N1177" s="1"/>
      <c r="O1177" s="1"/>
      <c r="P1177" s="1"/>
      <c r="Q1177" s="1"/>
      <c r="R1177" s="1"/>
      <c r="S1177" s="1"/>
    </row>
    <row r="1178" spans="13:19" x14ac:dyDescent="0.2">
      <c r="M1178" s="1"/>
      <c r="N1178" s="1"/>
      <c r="O1178" s="1"/>
      <c r="P1178" s="1"/>
      <c r="Q1178" s="1"/>
      <c r="R1178" s="1"/>
      <c r="S1178" s="1"/>
    </row>
    <row r="1179" spans="13:19" x14ac:dyDescent="0.2">
      <c r="M1179" s="1"/>
      <c r="N1179" s="1"/>
      <c r="O1179" s="1"/>
      <c r="P1179" s="1"/>
      <c r="Q1179" s="1"/>
      <c r="R1179" s="1"/>
      <c r="S1179" s="1"/>
    </row>
    <row r="1180" spans="13:19" x14ac:dyDescent="0.2">
      <c r="M1180" s="1"/>
      <c r="N1180" s="1"/>
      <c r="O1180" s="1"/>
      <c r="P1180" s="1"/>
      <c r="Q1180" s="1"/>
      <c r="R1180" s="1"/>
      <c r="S1180" s="1"/>
    </row>
    <row r="1181" spans="13:19" x14ac:dyDescent="0.2">
      <c r="M1181" s="1"/>
      <c r="N1181" s="1"/>
      <c r="O1181" s="1"/>
      <c r="P1181" s="1"/>
      <c r="Q1181" s="1"/>
      <c r="R1181" s="1"/>
      <c r="S1181" s="1"/>
    </row>
    <row r="1182" spans="13:19" x14ac:dyDescent="0.2">
      <c r="M1182" s="1"/>
      <c r="N1182" s="1"/>
      <c r="O1182" s="1"/>
      <c r="P1182" s="1"/>
      <c r="Q1182" s="1"/>
      <c r="R1182" s="1"/>
      <c r="S1182" s="1"/>
    </row>
    <row r="1183" spans="13:19" x14ac:dyDescent="0.2">
      <c r="M1183" s="1"/>
      <c r="N1183" s="1"/>
      <c r="O1183" s="1"/>
      <c r="P1183" s="1"/>
      <c r="Q1183" s="1"/>
      <c r="R1183" s="1"/>
      <c r="S1183" s="1"/>
    </row>
    <row r="1184" spans="13:19" x14ac:dyDescent="0.2">
      <c r="M1184" s="1"/>
      <c r="N1184" s="1"/>
      <c r="O1184" s="1"/>
      <c r="P1184" s="1"/>
      <c r="Q1184" s="1"/>
      <c r="R1184" s="1"/>
      <c r="S1184" s="1"/>
    </row>
    <row r="1185" spans="13:19" x14ac:dyDescent="0.2">
      <c r="M1185" s="1"/>
      <c r="N1185" s="1"/>
      <c r="O1185" s="1"/>
      <c r="P1185" s="1"/>
      <c r="Q1185" s="1"/>
      <c r="R1185" s="1"/>
      <c r="S1185" s="1"/>
    </row>
    <row r="1186" spans="13:19" x14ac:dyDescent="0.2">
      <c r="M1186" s="1"/>
      <c r="N1186" s="1"/>
      <c r="O1186" s="1"/>
      <c r="P1186" s="1"/>
      <c r="Q1186" s="1"/>
      <c r="R1186" s="1"/>
      <c r="S1186" s="1"/>
    </row>
    <row r="1187" spans="13:19" x14ac:dyDescent="0.2">
      <c r="M1187" s="1"/>
      <c r="N1187" s="1"/>
      <c r="O1187" s="1"/>
      <c r="P1187" s="1"/>
      <c r="Q1187" s="1"/>
      <c r="R1187" s="1"/>
      <c r="S1187" s="1"/>
    </row>
    <row r="1188" spans="13:19" x14ac:dyDescent="0.2">
      <c r="M1188" s="1"/>
      <c r="N1188" s="1"/>
      <c r="O1188" s="1"/>
      <c r="P1188" s="1"/>
      <c r="Q1188" s="1"/>
      <c r="R1188" s="1"/>
      <c r="S1188" s="1"/>
    </row>
    <row r="1189" spans="13:19" x14ac:dyDescent="0.2">
      <c r="M1189" s="1"/>
      <c r="N1189" s="1"/>
      <c r="O1189" s="1"/>
      <c r="P1189" s="1"/>
      <c r="Q1189" s="1"/>
      <c r="R1189" s="1"/>
      <c r="S1189" s="1"/>
    </row>
    <row r="1190" spans="13:19" x14ac:dyDescent="0.2">
      <c r="M1190" s="1"/>
      <c r="N1190" s="1"/>
      <c r="O1190" s="1"/>
      <c r="P1190" s="1"/>
      <c r="Q1190" s="1"/>
      <c r="R1190" s="1"/>
      <c r="S1190" s="1"/>
    </row>
    <row r="1191" spans="13:19" x14ac:dyDescent="0.2">
      <c r="M1191" s="1"/>
      <c r="N1191" s="1"/>
      <c r="O1191" s="1"/>
      <c r="P1191" s="1"/>
      <c r="Q1191" s="1"/>
      <c r="R1191" s="1"/>
      <c r="S1191" s="1"/>
    </row>
    <row r="1192" spans="13:19" x14ac:dyDescent="0.2">
      <c r="M1192" s="1"/>
      <c r="N1192" s="1"/>
      <c r="O1192" s="1"/>
      <c r="P1192" s="1"/>
      <c r="Q1192" s="1"/>
      <c r="R1192" s="1"/>
      <c r="S1192" s="1"/>
    </row>
    <row r="1193" spans="13:19" x14ac:dyDescent="0.2">
      <c r="M1193" s="1"/>
      <c r="N1193" s="1"/>
      <c r="O1193" s="1"/>
      <c r="P1193" s="1"/>
      <c r="Q1193" s="1"/>
      <c r="R1193" s="1"/>
      <c r="S1193" s="1"/>
    </row>
    <row r="1194" spans="13:19" x14ac:dyDescent="0.2">
      <c r="M1194" s="1"/>
      <c r="N1194" s="1"/>
      <c r="O1194" s="1"/>
      <c r="P1194" s="1"/>
      <c r="Q1194" s="1"/>
      <c r="R1194" s="1"/>
      <c r="S1194" s="1"/>
    </row>
    <row r="1195" spans="13:19" x14ac:dyDescent="0.2">
      <c r="M1195" s="1"/>
      <c r="N1195" s="1"/>
      <c r="O1195" s="1"/>
      <c r="P1195" s="1"/>
      <c r="Q1195" s="1"/>
      <c r="R1195" s="1"/>
      <c r="S1195" s="1"/>
    </row>
    <row r="1196" spans="13:19" x14ac:dyDescent="0.2">
      <c r="M1196" s="1"/>
      <c r="N1196" s="1"/>
      <c r="O1196" s="1"/>
      <c r="P1196" s="1"/>
      <c r="Q1196" s="1"/>
      <c r="R1196" s="1"/>
      <c r="S1196" s="1"/>
    </row>
    <row r="1197" spans="13:19" x14ac:dyDescent="0.2">
      <c r="M1197" s="1"/>
      <c r="N1197" s="1"/>
      <c r="O1197" s="1"/>
      <c r="P1197" s="1"/>
      <c r="Q1197" s="1"/>
      <c r="R1197" s="1"/>
      <c r="S1197" s="1"/>
    </row>
    <row r="1198" spans="13:19" x14ac:dyDescent="0.2">
      <c r="M1198" s="1"/>
      <c r="N1198" s="1"/>
      <c r="O1198" s="1"/>
      <c r="P1198" s="1"/>
      <c r="Q1198" s="1"/>
      <c r="R1198" s="1"/>
      <c r="S1198" s="1"/>
    </row>
    <row r="1199" spans="13:19" x14ac:dyDescent="0.2">
      <c r="M1199" s="1"/>
      <c r="N1199" s="1"/>
      <c r="O1199" s="1"/>
      <c r="P1199" s="1"/>
      <c r="Q1199" s="1"/>
      <c r="R1199" s="1"/>
      <c r="S1199" s="1"/>
    </row>
    <row r="1200" spans="13:19" x14ac:dyDescent="0.2">
      <c r="M1200" s="1"/>
      <c r="N1200" s="1"/>
      <c r="O1200" s="1"/>
      <c r="P1200" s="1"/>
      <c r="Q1200" s="1"/>
      <c r="R1200" s="1"/>
      <c r="S1200" s="1"/>
    </row>
    <row r="1201" spans="13:19" x14ac:dyDescent="0.2">
      <c r="M1201" s="1"/>
      <c r="N1201" s="1"/>
      <c r="O1201" s="1"/>
      <c r="P1201" s="1"/>
      <c r="Q1201" s="1"/>
      <c r="R1201" s="1"/>
      <c r="S1201" s="1"/>
    </row>
    <row r="1202" spans="13:19" x14ac:dyDescent="0.2">
      <c r="M1202" s="1"/>
      <c r="N1202" s="1"/>
      <c r="O1202" s="1"/>
      <c r="P1202" s="1"/>
      <c r="Q1202" s="1"/>
      <c r="R1202" s="1"/>
      <c r="S1202" s="1"/>
    </row>
    <row r="1203" spans="13:19" x14ac:dyDescent="0.2">
      <c r="M1203" s="1"/>
      <c r="N1203" s="1"/>
      <c r="O1203" s="1"/>
      <c r="P1203" s="1"/>
      <c r="Q1203" s="1"/>
      <c r="R1203" s="1"/>
      <c r="S1203" s="1"/>
    </row>
    <row r="1204" spans="13:19" x14ac:dyDescent="0.2">
      <c r="M1204" s="1"/>
      <c r="N1204" s="1"/>
      <c r="O1204" s="1"/>
      <c r="P1204" s="1"/>
      <c r="Q1204" s="1"/>
      <c r="R1204" s="1"/>
      <c r="S1204" s="1"/>
    </row>
    <row r="1205" spans="13:19" x14ac:dyDescent="0.2">
      <c r="M1205" s="1"/>
      <c r="N1205" s="1"/>
      <c r="O1205" s="1"/>
      <c r="P1205" s="1"/>
      <c r="Q1205" s="1"/>
      <c r="R1205" s="1"/>
      <c r="S1205" s="1"/>
    </row>
    <row r="1206" spans="13:19" x14ac:dyDescent="0.2">
      <c r="M1206" s="1"/>
      <c r="N1206" s="1"/>
      <c r="O1206" s="1"/>
      <c r="P1206" s="1"/>
      <c r="Q1206" s="1"/>
      <c r="R1206" s="1"/>
      <c r="S1206" s="1"/>
    </row>
    <row r="1207" spans="13:19" x14ac:dyDescent="0.2">
      <c r="M1207" s="1"/>
      <c r="N1207" s="1"/>
      <c r="O1207" s="1"/>
      <c r="P1207" s="1"/>
      <c r="Q1207" s="1"/>
      <c r="R1207" s="1"/>
      <c r="S1207" s="1"/>
    </row>
    <row r="1208" spans="13:19" x14ac:dyDescent="0.2">
      <c r="M1208" s="1"/>
      <c r="N1208" s="1"/>
      <c r="O1208" s="1"/>
      <c r="P1208" s="1"/>
      <c r="Q1208" s="1"/>
      <c r="R1208" s="1"/>
      <c r="S1208" s="1"/>
    </row>
    <row r="1209" spans="13:19" x14ac:dyDescent="0.2">
      <c r="M1209" s="1"/>
      <c r="N1209" s="1"/>
      <c r="O1209" s="1"/>
      <c r="P1209" s="1"/>
      <c r="Q1209" s="1"/>
      <c r="R1209" s="1"/>
      <c r="S1209" s="1"/>
    </row>
    <row r="1210" spans="13:19" x14ac:dyDescent="0.2">
      <c r="M1210" s="1"/>
      <c r="N1210" s="1"/>
      <c r="O1210" s="1"/>
      <c r="P1210" s="1"/>
      <c r="Q1210" s="1"/>
      <c r="R1210" s="1"/>
      <c r="S1210" s="1"/>
    </row>
    <row r="1211" spans="13:19" x14ac:dyDescent="0.2">
      <c r="M1211" s="1"/>
      <c r="N1211" s="1"/>
      <c r="O1211" s="1"/>
      <c r="P1211" s="1"/>
      <c r="Q1211" s="1"/>
      <c r="R1211" s="1"/>
      <c r="S1211" s="1"/>
    </row>
    <row r="1212" spans="13:19" x14ac:dyDescent="0.2">
      <c r="M1212" s="1"/>
      <c r="N1212" s="1"/>
      <c r="O1212" s="1"/>
      <c r="P1212" s="1"/>
      <c r="Q1212" s="1"/>
      <c r="R1212" s="1"/>
      <c r="S1212" s="1"/>
    </row>
    <row r="1213" spans="13:19" x14ac:dyDescent="0.2">
      <c r="M1213" s="1"/>
      <c r="N1213" s="1"/>
      <c r="O1213" s="1"/>
      <c r="P1213" s="1"/>
      <c r="Q1213" s="1"/>
      <c r="R1213" s="1"/>
      <c r="S1213" s="1"/>
    </row>
    <row r="1214" spans="13:19" x14ac:dyDescent="0.2">
      <c r="M1214" s="1"/>
      <c r="N1214" s="1"/>
      <c r="O1214" s="1"/>
      <c r="P1214" s="1"/>
      <c r="Q1214" s="1"/>
      <c r="R1214" s="1"/>
      <c r="S1214" s="1"/>
    </row>
    <row r="1215" spans="13:19" x14ac:dyDescent="0.2">
      <c r="M1215" s="1"/>
      <c r="N1215" s="1"/>
      <c r="O1215" s="1"/>
      <c r="P1215" s="1"/>
      <c r="Q1215" s="1"/>
      <c r="R1215" s="1"/>
      <c r="S1215" s="1"/>
    </row>
    <row r="1216" spans="13:19" x14ac:dyDescent="0.2">
      <c r="M1216" s="1"/>
      <c r="N1216" s="1"/>
      <c r="O1216" s="1"/>
      <c r="P1216" s="1"/>
      <c r="Q1216" s="1"/>
      <c r="R1216" s="1"/>
      <c r="S1216" s="1"/>
    </row>
    <row r="1217" spans="13:19" x14ac:dyDescent="0.2">
      <c r="M1217" s="1"/>
      <c r="N1217" s="1"/>
      <c r="O1217" s="1"/>
      <c r="P1217" s="1"/>
      <c r="Q1217" s="1"/>
      <c r="R1217" s="1"/>
      <c r="S1217" s="1"/>
    </row>
    <row r="1218" spans="13:19" x14ac:dyDescent="0.2">
      <c r="M1218" s="1"/>
      <c r="N1218" s="1"/>
      <c r="O1218" s="1"/>
      <c r="P1218" s="1"/>
      <c r="Q1218" s="1"/>
      <c r="R1218" s="1"/>
      <c r="S1218" s="1"/>
    </row>
    <row r="1219" spans="13:19" x14ac:dyDescent="0.2">
      <c r="M1219" s="1"/>
      <c r="N1219" s="1"/>
      <c r="O1219" s="1"/>
      <c r="P1219" s="1"/>
      <c r="Q1219" s="1"/>
      <c r="R1219" s="1"/>
      <c r="S1219" s="1"/>
    </row>
    <row r="1220" spans="13:19" x14ac:dyDescent="0.2">
      <c r="M1220" s="1"/>
      <c r="N1220" s="1"/>
      <c r="O1220" s="1"/>
      <c r="P1220" s="1"/>
      <c r="Q1220" s="1"/>
      <c r="R1220" s="1"/>
      <c r="S1220" s="1"/>
    </row>
    <row r="1221" spans="13:19" x14ac:dyDescent="0.2">
      <c r="M1221" s="1"/>
      <c r="N1221" s="1"/>
      <c r="O1221" s="1"/>
      <c r="P1221" s="1"/>
      <c r="Q1221" s="1"/>
      <c r="R1221" s="1"/>
      <c r="S1221" s="1"/>
    </row>
    <row r="1222" spans="13:19" x14ac:dyDescent="0.2">
      <c r="M1222" s="1"/>
      <c r="N1222" s="1"/>
      <c r="O1222" s="1"/>
      <c r="P1222" s="1"/>
      <c r="Q1222" s="1"/>
      <c r="R1222" s="1"/>
      <c r="S1222" s="1"/>
    </row>
    <row r="1223" spans="13:19" x14ac:dyDescent="0.2">
      <c r="M1223" s="1"/>
      <c r="N1223" s="1"/>
      <c r="O1223" s="1"/>
      <c r="P1223" s="1"/>
      <c r="Q1223" s="1"/>
      <c r="R1223" s="1"/>
      <c r="S1223" s="1"/>
    </row>
    <row r="1224" spans="13:19" x14ac:dyDescent="0.2">
      <c r="M1224" s="1"/>
      <c r="N1224" s="1"/>
      <c r="O1224" s="1"/>
      <c r="P1224" s="1"/>
      <c r="Q1224" s="1"/>
      <c r="R1224" s="1"/>
      <c r="S1224" s="1"/>
    </row>
    <row r="1225" spans="13:19" x14ac:dyDescent="0.2">
      <c r="M1225" s="1"/>
      <c r="N1225" s="1"/>
      <c r="O1225" s="1"/>
      <c r="P1225" s="1"/>
      <c r="Q1225" s="1"/>
      <c r="R1225" s="1"/>
      <c r="S1225" s="1"/>
    </row>
    <row r="1226" spans="13:19" x14ac:dyDescent="0.2">
      <c r="M1226" s="1"/>
      <c r="N1226" s="1"/>
      <c r="O1226" s="1"/>
      <c r="P1226" s="1"/>
      <c r="Q1226" s="1"/>
      <c r="R1226" s="1"/>
      <c r="S1226" s="1"/>
    </row>
    <row r="1227" spans="13:19" x14ac:dyDescent="0.2">
      <c r="M1227" s="1"/>
      <c r="N1227" s="1"/>
      <c r="O1227" s="1"/>
      <c r="P1227" s="1"/>
      <c r="Q1227" s="1"/>
      <c r="R1227" s="1"/>
      <c r="S1227" s="1"/>
    </row>
    <row r="1228" spans="13:19" x14ac:dyDescent="0.2">
      <c r="M1228" s="1"/>
      <c r="N1228" s="1"/>
      <c r="O1228" s="1"/>
      <c r="P1228" s="1"/>
      <c r="Q1228" s="1"/>
      <c r="R1228" s="1"/>
      <c r="S1228" s="1"/>
    </row>
    <row r="1229" spans="13:19" x14ac:dyDescent="0.2">
      <c r="M1229" s="1"/>
      <c r="N1229" s="1"/>
      <c r="O1229" s="1"/>
      <c r="P1229" s="1"/>
      <c r="Q1229" s="1"/>
      <c r="R1229" s="1"/>
      <c r="S1229" s="1"/>
    </row>
    <row r="1230" spans="13:19" x14ac:dyDescent="0.2">
      <c r="M1230" s="1"/>
      <c r="N1230" s="1"/>
      <c r="O1230" s="1"/>
      <c r="P1230" s="1"/>
      <c r="Q1230" s="1"/>
      <c r="R1230" s="1"/>
      <c r="S1230" s="1"/>
    </row>
    <row r="1231" spans="13:19" x14ac:dyDescent="0.2">
      <c r="M1231" s="1"/>
      <c r="N1231" s="1"/>
      <c r="O1231" s="1"/>
      <c r="P1231" s="1"/>
      <c r="Q1231" s="1"/>
      <c r="R1231" s="1"/>
      <c r="S1231" s="1"/>
    </row>
    <row r="1232" spans="13:19" x14ac:dyDescent="0.2">
      <c r="M1232" s="1"/>
      <c r="N1232" s="1"/>
      <c r="O1232" s="1"/>
      <c r="P1232" s="1"/>
      <c r="Q1232" s="1"/>
      <c r="R1232" s="1"/>
      <c r="S1232" s="1"/>
    </row>
    <row r="1233" spans="13:19" x14ac:dyDescent="0.2">
      <c r="M1233" s="1"/>
      <c r="N1233" s="1"/>
      <c r="O1233" s="1"/>
      <c r="P1233" s="1"/>
      <c r="Q1233" s="1"/>
      <c r="R1233" s="1"/>
      <c r="S1233" s="1"/>
    </row>
    <row r="1234" spans="13:19" x14ac:dyDescent="0.2">
      <c r="M1234" s="1"/>
      <c r="N1234" s="1"/>
      <c r="O1234" s="1"/>
      <c r="P1234" s="1"/>
      <c r="Q1234" s="1"/>
      <c r="R1234" s="1"/>
      <c r="S1234" s="1"/>
    </row>
    <row r="1235" spans="13:19" x14ac:dyDescent="0.2">
      <c r="M1235" s="1"/>
      <c r="N1235" s="1"/>
      <c r="O1235" s="1"/>
      <c r="P1235" s="1"/>
      <c r="Q1235" s="1"/>
      <c r="R1235" s="1"/>
      <c r="S1235" s="1"/>
    </row>
    <row r="1236" spans="13:19" x14ac:dyDescent="0.2">
      <c r="M1236" s="1"/>
      <c r="N1236" s="1"/>
      <c r="O1236" s="1"/>
      <c r="P1236" s="1"/>
      <c r="Q1236" s="1"/>
      <c r="R1236" s="1"/>
      <c r="S1236" s="1"/>
    </row>
    <row r="1237" spans="13:19" x14ac:dyDescent="0.2">
      <c r="M1237" s="1"/>
      <c r="N1237" s="1"/>
      <c r="O1237" s="1"/>
      <c r="P1237" s="1"/>
      <c r="Q1237" s="1"/>
      <c r="R1237" s="1"/>
      <c r="S1237" s="1"/>
    </row>
    <row r="1238" spans="13:19" x14ac:dyDescent="0.2">
      <c r="M1238" s="1"/>
      <c r="N1238" s="1"/>
      <c r="O1238" s="1"/>
      <c r="P1238" s="1"/>
      <c r="Q1238" s="1"/>
      <c r="R1238" s="1"/>
      <c r="S1238" s="1"/>
    </row>
    <row r="1239" spans="13:19" x14ac:dyDescent="0.2">
      <c r="M1239" s="1"/>
      <c r="N1239" s="1"/>
      <c r="O1239" s="1"/>
      <c r="P1239" s="1"/>
      <c r="Q1239" s="1"/>
      <c r="R1239" s="1"/>
      <c r="S1239" s="1"/>
    </row>
    <row r="1240" spans="13:19" x14ac:dyDescent="0.2">
      <c r="M1240" s="1"/>
      <c r="N1240" s="1"/>
      <c r="O1240" s="1"/>
      <c r="P1240" s="1"/>
      <c r="Q1240" s="1"/>
      <c r="R1240" s="1"/>
      <c r="S1240" s="1"/>
    </row>
    <row r="1241" spans="13:19" x14ac:dyDescent="0.2">
      <c r="M1241" s="1"/>
      <c r="N1241" s="1"/>
      <c r="O1241" s="1"/>
      <c r="P1241" s="1"/>
      <c r="Q1241" s="1"/>
      <c r="R1241" s="1"/>
      <c r="S1241" s="1"/>
    </row>
    <row r="1242" spans="13:19" x14ac:dyDescent="0.2">
      <c r="M1242" s="1"/>
      <c r="N1242" s="1"/>
      <c r="O1242" s="1"/>
      <c r="P1242" s="1"/>
      <c r="Q1242" s="1"/>
      <c r="R1242" s="1"/>
      <c r="S1242" s="1"/>
    </row>
    <row r="1243" spans="13:19" x14ac:dyDescent="0.2">
      <c r="M1243" s="1"/>
      <c r="N1243" s="1"/>
      <c r="O1243" s="1"/>
      <c r="P1243" s="1"/>
      <c r="Q1243" s="1"/>
      <c r="R1243" s="1"/>
      <c r="S1243" s="1"/>
    </row>
    <row r="1244" spans="13:19" x14ac:dyDescent="0.2">
      <c r="M1244" s="1"/>
      <c r="N1244" s="1"/>
      <c r="O1244" s="1"/>
      <c r="P1244" s="1"/>
      <c r="Q1244" s="1"/>
      <c r="R1244" s="1"/>
      <c r="S1244" s="1"/>
    </row>
    <row r="1245" spans="13:19" x14ac:dyDescent="0.2">
      <c r="M1245" s="1"/>
      <c r="N1245" s="1"/>
      <c r="O1245" s="1"/>
      <c r="P1245" s="1"/>
      <c r="Q1245" s="1"/>
      <c r="R1245" s="1"/>
      <c r="S1245" s="1"/>
    </row>
    <row r="1246" spans="13:19" x14ac:dyDescent="0.2">
      <c r="M1246" s="1"/>
      <c r="N1246" s="1"/>
      <c r="O1246" s="1"/>
      <c r="P1246" s="1"/>
      <c r="Q1246" s="1"/>
      <c r="R1246" s="1"/>
      <c r="S1246" s="1"/>
    </row>
    <row r="1247" spans="13:19" x14ac:dyDescent="0.2">
      <c r="M1247" s="1"/>
      <c r="N1247" s="1"/>
      <c r="O1247" s="1"/>
      <c r="P1247" s="1"/>
      <c r="Q1247" s="1"/>
      <c r="R1247" s="1"/>
      <c r="S1247" s="1"/>
    </row>
    <row r="1248" spans="13:19" x14ac:dyDescent="0.2">
      <c r="M1248" s="1"/>
      <c r="N1248" s="1"/>
      <c r="O1248" s="1"/>
      <c r="P1248" s="1"/>
      <c r="Q1248" s="1"/>
      <c r="R1248" s="1"/>
      <c r="S1248" s="1"/>
    </row>
    <row r="1249" spans="13:19" x14ac:dyDescent="0.2">
      <c r="M1249" s="1"/>
      <c r="N1249" s="1"/>
      <c r="O1249" s="1"/>
      <c r="P1249" s="1"/>
      <c r="Q1249" s="1"/>
      <c r="R1249" s="1"/>
      <c r="S1249" s="1"/>
    </row>
    <row r="1250" spans="13:19" x14ac:dyDescent="0.2">
      <c r="M1250" s="1"/>
      <c r="N1250" s="1"/>
      <c r="O1250" s="1"/>
      <c r="P1250" s="1"/>
      <c r="Q1250" s="1"/>
      <c r="R1250" s="1"/>
      <c r="S1250" s="1"/>
    </row>
    <row r="1251" spans="13:19" x14ac:dyDescent="0.2">
      <c r="M1251" s="1"/>
      <c r="N1251" s="1"/>
      <c r="O1251" s="1"/>
      <c r="P1251" s="1"/>
      <c r="Q1251" s="1"/>
      <c r="R1251" s="1"/>
      <c r="S1251" s="1"/>
    </row>
    <row r="1252" spans="13:19" x14ac:dyDescent="0.2">
      <c r="M1252" s="1"/>
      <c r="N1252" s="1"/>
      <c r="O1252" s="1"/>
      <c r="P1252" s="1"/>
      <c r="Q1252" s="1"/>
      <c r="R1252" s="1"/>
      <c r="S1252" s="1"/>
    </row>
    <row r="1253" spans="13:19" x14ac:dyDescent="0.2">
      <c r="M1253" s="1"/>
      <c r="N1253" s="1"/>
      <c r="O1253" s="1"/>
      <c r="P1253" s="1"/>
      <c r="Q1253" s="1"/>
      <c r="R1253" s="1"/>
      <c r="S1253" s="1"/>
    </row>
    <row r="1254" spans="13:19" x14ac:dyDescent="0.2">
      <c r="M1254" s="1"/>
      <c r="N1254" s="1"/>
      <c r="O1254" s="1"/>
      <c r="P1254" s="1"/>
      <c r="Q1254" s="1"/>
      <c r="R1254" s="1"/>
      <c r="S1254" s="1"/>
    </row>
    <row r="1255" spans="13:19" x14ac:dyDescent="0.2">
      <c r="M1255" s="1"/>
      <c r="N1255" s="1"/>
      <c r="O1255" s="1"/>
      <c r="P1255" s="1"/>
      <c r="Q1255" s="1"/>
      <c r="R1255" s="1"/>
      <c r="S1255" s="1"/>
    </row>
    <row r="1256" spans="13:19" x14ac:dyDescent="0.2">
      <c r="M1256" s="1"/>
      <c r="N1256" s="1"/>
      <c r="O1256" s="1"/>
      <c r="P1256" s="1"/>
      <c r="Q1256" s="1"/>
      <c r="R1256" s="1"/>
      <c r="S1256" s="1"/>
    </row>
    <row r="1257" spans="13:19" x14ac:dyDescent="0.2">
      <c r="M1257" s="1"/>
      <c r="N1257" s="1"/>
      <c r="O1257" s="1"/>
      <c r="P1257" s="1"/>
      <c r="Q1257" s="1"/>
      <c r="R1257" s="1"/>
      <c r="S1257" s="1"/>
    </row>
    <row r="1258" spans="13:19" x14ac:dyDescent="0.2">
      <c r="M1258" s="1"/>
      <c r="N1258" s="1"/>
      <c r="O1258" s="1"/>
      <c r="P1258" s="1"/>
      <c r="Q1258" s="1"/>
      <c r="R1258" s="1"/>
      <c r="S1258" s="1"/>
    </row>
    <row r="1259" spans="13:19" x14ac:dyDescent="0.2">
      <c r="M1259" s="1"/>
      <c r="N1259" s="1"/>
      <c r="O1259" s="1"/>
      <c r="P1259" s="1"/>
      <c r="Q1259" s="1"/>
      <c r="R1259" s="1"/>
      <c r="S1259" s="1"/>
    </row>
    <row r="1260" spans="13:19" x14ac:dyDescent="0.2">
      <c r="M1260" s="1"/>
      <c r="N1260" s="1"/>
      <c r="O1260" s="1"/>
      <c r="P1260" s="1"/>
      <c r="Q1260" s="1"/>
      <c r="R1260" s="1"/>
      <c r="S1260" s="1"/>
    </row>
    <row r="1261" spans="13:19" x14ac:dyDescent="0.2">
      <c r="M1261" s="1"/>
      <c r="N1261" s="1"/>
      <c r="O1261" s="1"/>
      <c r="P1261" s="1"/>
      <c r="Q1261" s="1"/>
      <c r="R1261" s="1"/>
      <c r="S1261" s="1"/>
    </row>
    <row r="1262" spans="13:19" x14ac:dyDescent="0.2">
      <c r="M1262" s="1"/>
      <c r="N1262" s="1"/>
      <c r="O1262" s="1"/>
      <c r="P1262" s="1"/>
      <c r="Q1262" s="1"/>
      <c r="R1262" s="1"/>
      <c r="S1262" s="1"/>
    </row>
    <row r="1263" spans="13:19" x14ac:dyDescent="0.2">
      <c r="M1263" s="1"/>
      <c r="N1263" s="1"/>
      <c r="O1263" s="1"/>
      <c r="P1263" s="1"/>
      <c r="Q1263" s="1"/>
      <c r="R1263" s="1"/>
      <c r="S1263" s="1"/>
    </row>
    <row r="1264" spans="13:19" x14ac:dyDescent="0.2">
      <c r="M1264" s="1"/>
      <c r="N1264" s="1"/>
      <c r="O1264" s="1"/>
      <c r="P1264" s="1"/>
      <c r="Q1264" s="1"/>
      <c r="R1264" s="1"/>
      <c r="S1264" s="1"/>
    </row>
    <row r="1265" spans="13:19" x14ac:dyDescent="0.2">
      <c r="M1265" s="1"/>
      <c r="N1265" s="1"/>
      <c r="O1265" s="1"/>
      <c r="P1265" s="1"/>
      <c r="Q1265" s="1"/>
      <c r="R1265" s="1"/>
      <c r="S1265" s="1"/>
    </row>
    <row r="1266" spans="13:19" x14ac:dyDescent="0.2">
      <c r="M1266" s="1"/>
      <c r="N1266" s="1"/>
      <c r="O1266" s="1"/>
      <c r="P1266" s="1"/>
      <c r="Q1266" s="1"/>
      <c r="R1266" s="1"/>
      <c r="S1266" s="1"/>
    </row>
    <row r="1267" spans="13:19" x14ac:dyDescent="0.2">
      <c r="M1267" s="1"/>
      <c r="N1267" s="1"/>
      <c r="O1267" s="1"/>
      <c r="P1267" s="1"/>
      <c r="Q1267" s="1"/>
      <c r="R1267" s="1"/>
      <c r="S1267" s="1"/>
    </row>
    <row r="1268" spans="13:19" x14ac:dyDescent="0.2">
      <c r="M1268" s="1"/>
      <c r="N1268" s="1"/>
      <c r="O1268" s="1"/>
      <c r="P1268" s="1"/>
      <c r="Q1268" s="1"/>
      <c r="R1268" s="1"/>
      <c r="S1268" s="1"/>
    </row>
    <row r="1269" spans="13:19" x14ac:dyDescent="0.2">
      <c r="M1269" s="1"/>
      <c r="N1269" s="1"/>
      <c r="O1269" s="1"/>
      <c r="P1269" s="1"/>
      <c r="Q1269" s="1"/>
      <c r="R1269" s="1"/>
      <c r="S1269" s="1"/>
    </row>
    <row r="1270" spans="13:19" x14ac:dyDescent="0.2">
      <c r="M1270" s="1"/>
      <c r="N1270" s="1"/>
      <c r="O1270" s="1"/>
      <c r="P1270" s="1"/>
      <c r="Q1270" s="1"/>
      <c r="R1270" s="1"/>
      <c r="S1270" s="1"/>
    </row>
    <row r="1271" spans="13:19" x14ac:dyDescent="0.2">
      <c r="M1271" s="1"/>
      <c r="N1271" s="1"/>
      <c r="O1271" s="1"/>
      <c r="P1271" s="1"/>
      <c r="Q1271" s="1"/>
      <c r="R1271" s="1"/>
      <c r="S1271" s="1"/>
    </row>
    <row r="1272" spans="13:19" x14ac:dyDescent="0.2">
      <c r="M1272" s="1"/>
      <c r="N1272" s="1"/>
      <c r="O1272" s="1"/>
      <c r="P1272" s="1"/>
      <c r="Q1272" s="1"/>
      <c r="R1272" s="1"/>
      <c r="S1272" s="1"/>
    </row>
    <row r="1273" spans="13:19" x14ac:dyDescent="0.2">
      <c r="M1273" s="1"/>
      <c r="N1273" s="1"/>
      <c r="O1273" s="1"/>
      <c r="P1273" s="1"/>
      <c r="Q1273" s="1"/>
      <c r="R1273" s="1"/>
      <c r="S1273" s="1"/>
    </row>
    <row r="1274" spans="13:19" x14ac:dyDescent="0.2">
      <c r="M1274" s="1"/>
      <c r="N1274" s="1"/>
      <c r="O1274" s="1"/>
      <c r="P1274" s="1"/>
      <c r="Q1274" s="1"/>
      <c r="R1274" s="1"/>
      <c r="S1274" s="1"/>
    </row>
    <row r="1275" spans="13:19" x14ac:dyDescent="0.2">
      <c r="M1275" s="1"/>
      <c r="N1275" s="1"/>
      <c r="O1275" s="1"/>
      <c r="P1275" s="1"/>
      <c r="Q1275" s="1"/>
      <c r="R1275" s="1"/>
      <c r="S1275" s="1"/>
    </row>
    <row r="1276" spans="13:19" x14ac:dyDescent="0.2">
      <c r="M1276" s="1"/>
      <c r="N1276" s="1"/>
      <c r="O1276" s="1"/>
      <c r="P1276" s="1"/>
      <c r="Q1276" s="1"/>
      <c r="R1276" s="1"/>
      <c r="S1276" s="1"/>
    </row>
    <row r="1277" spans="13:19" x14ac:dyDescent="0.2">
      <c r="M1277" s="1"/>
      <c r="N1277" s="1"/>
      <c r="O1277" s="1"/>
      <c r="P1277" s="1"/>
      <c r="Q1277" s="1"/>
      <c r="R1277" s="1"/>
      <c r="S1277" s="1"/>
    </row>
    <row r="1278" spans="13:19" x14ac:dyDescent="0.2">
      <c r="M1278" s="1"/>
      <c r="N1278" s="1"/>
      <c r="O1278" s="1"/>
      <c r="P1278" s="1"/>
      <c r="Q1278" s="1"/>
      <c r="R1278" s="1"/>
      <c r="S1278" s="1"/>
    </row>
    <row r="1279" spans="13:19" x14ac:dyDescent="0.2">
      <c r="M1279" s="1"/>
      <c r="N1279" s="1"/>
      <c r="O1279" s="1"/>
      <c r="P1279" s="1"/>
      <c r="Q1279" s="1"/>
      <c r="R1279" s="1"/>
      <c r="S1279" s="1"/>
    </row>
    <row r="1280" spans="13:19" x14ac:dyDescent="0.2">
      <c r="M1280" s="1"/>
      <c r="N1280" s="1"/>
      <c r="O1280" s="1"/>
      <c r="P1280" s="1"/>
      <c r="Q1280" s="1"/>
      <c r="R1280" s="1"/>
      <c r="S1280" s="1"/>
    </row>
    <row r="1281" spans="13:19" x14ac:dyDescent="0.2">
      <c r="M1281" s="1"/>
      <c r="N1281" s="1"/>
      <c r="O1281" s="1"/>
      <c r="P1281" s="1"/>
      <c r="Q1281" s="1"/>
      <c r="R1281" s="1"/>
      <c r="S1281" s="1"/>
    </row>
    <row r="1282" spans="13:19" x14ac:dyDescent="0.2">
      <c r="M1282" s="1"/>
      <c r="N1282" s="1"/>
      <c r="O1282" s="1"/>
      <c r="P1282" s="1"/>
      <c r="Q1282" s="1"/>
      <c r="R1282" s="1"/>
      <c r="S1282" s="1"/>
    </row>
    <row r="1283" spans="13:19" x14ac:dyDescent="0.2">
      <c r="M1283" s="1"/>
      <c r="N1283" s="1"/>
      <c r="O1283" s="1"/>
      <c r="P1283" s="1"/>
      <c r="Q1283" s="1"/>
      <c r="R1283" s="1"/>
      <c r="S1283" s="1"/>
    </row>
    <row r="1284" spans="13:19" x14ac:dyDescent="0.2">
      <c r="M1284" s="1"/>
      <c r="N1284" s="1"/>
      <c r="O1284" s="1"/>
      <c r="P1284" s="1"/>
      <c r="Q1284" s="1"/>
      <c r="R1284" s="1"/>
      <c r="S1284" s="1"/>
    </row>
    <row r="1285" spans="13:19" x14ac:dyDescent="0.2">
      <c r="M1285" s="1"/>
      <c r="N1285" s="1"/>
      <c r="O1285" s="1"/>
      <c r="P1285" s="1"/>
      <c r="Q1285" s="1"/>
      <c r="R1285" s="1"/>
      <c r="S1285" s="1"/>
    </row>
    <row r="1286" spans="13:19" x14ac:dyDescent="0.2">
      <c r="M1286" s="1"/>
      <c r="N1286" s="1"/>
      <c r="O1286" s="1"/>
      <c r="P1286" s="1"/>
      <c r="Q1286" s="1"/>
      <c r="R1286" s="1"/>
      <c r="S1286" s="1"/>
    </row>
    <row r="1287" spans="13:19" x14ac:dyDescent="0.2">
      <c r="M1287" s="1"/>
      <c r="N1287" s="1"/>
      <c r="O1287" s="1"/>
      <c r="P1287" s="1"/>
      <c r="Q1287" s="1"/>
      <c r="R1287" s="1"/>
      <c r="S1287" s="1"/>
    </row>
    <row r="1288" spans="13:19" x14ac:dyDescent="0.2">
      <c r="M1288" s="1"/>
      <c r="N1288" s="1"/>
      <c r="O1288" s="1"/>
      <c r="P1288" s="1"/>
      <c r="Q1288" s="1"/>
      <c r="R1288" s="1"/>
      <c r="S1288" s="1"/>
    </row>
    <row r="1289" spans="13:19" x14ac:dyDescent="0.2">
      <c r="M1289" s="1"/>
      <c r="N1289" s="1"/>
      <c r="O1289" s="1"/>
      <c r="P1289" s="1"/>
      <c r="Q1289" s="1"/>
      <c r="R1289" s="1"/>
      <c r="S1289" s="1"/>
    </row>
    <row r="1290" spans="13:19" x14ac:dyDescent="0.2">
      <c r="M1290" s="1"/>
      <c r="N1290" s="1"/>
      <c r="O1290" s="1"/>
      <c r="P1290" s="1"/>
      <c r="Q1290" s="1"/>
      <c r="R1290" s="1"/>
      <c r="S1290" s="1"/>
    </row>
    <row r="1291" spans="13:19" x14ac:dyDescent="0.2">
      <c r="M1291" s="1"/>
      <c r="N1291" s="1"/>
      <c r="O1291" s="1"/>
      <c r="P1291" s="1"/>
      <c r="Q1291" s="1"/>
      <c r="R1291" s="1"/>
      <c r="S1291" s="1"/>
    </row>
    <row r="1292" spans="13:19" x14ac:dyDescent="0.2">
      <c r="M1292" s="1"/>
      <c r="N1292" s="1"/>
      <c r="O1292" s="1"/>
      <c r="P1292" s="1"/>
      <c r="Q1292" s="1"/>
      <c r="R1292" s="1"/>
      <c r="S1292" s="1"/>
    </row>
    <row r="1293" spans="13:19" x14ac:dyDescent="0.2">
      <c r="M1293" s="1"/>
      <c r="N1293" s="1"/>
      <c r="O1293" s="1"/>
      <c r="P1293" s="1"/>
      <c r="Q1293" s="1"/>
      <c r="R1293" s="1"/>
      <c r="S1293" s="1"/>
    </row>
    <row r="1294" spans="13:19" x14ac:dyDescent="0.2">
      <c r="M1294" s="1"/>
      <c r="N1294" s="1"/>
      <c r="O1294" s="1"/>
      <c r="P1294" s="1"/>
      <c r="Q1294" s="1"/>
      <c r="R1294" s="1"/>
      <c r="S1294" s="1"/>
    </row>
    <row r="1295" spans="13:19" x14ac:dyDescent="0.2">
      <c r="M1295" s="1"/>
      <c r="N1295" s="1"/>
      <c r="O1295" s="1"/>
      <c r="P1295" s="1"/>
      <c r="Q1295" s="1"/>
      <c r="R1295" s="1"/>
      <c r="S1295" s="1"/>
    </row>
    <row r="1296" spans="13:19" x14ac:dyDescent="0.2">
      <c r="M1296" s="1"/>
      <c r="N1296" s="1"/>
      <c r="O1296" s="1"/>
      <c r="P1296" s="1"/>
      <c r="Q1296" s="1"/>
      <c r="R1296" s="1"/>
      <c r="S1296" s="1"/>
    </row>
    <row r="1297" spans="13:19" x14ac:dyDescent="0.2">
      <c r="M1297" s="1"/>
      <c r="N1297" s="1"/>
      <c r="O1297" s="1"/>
      <c r="P1297" s="1"/>
      <c r="Q1297" s="1"/>
      <c r="R1297" s="1"/>
      <c r="S1297" s="1"/>
    </row>
    <row r="1298" spans="13:19" x14ac:dyDescent="0.2">
      <c r="M1298" s="1"/>
      <c r="N1298" s="1"/>
      <c r="O1298" s="1"/>
      <c r="P1298" s="1"/>
      <c r="Q1298" s="1"/>
      <c r="R1298" s="1"/>
      <c r="S1298" s="1"/>
    </row>
    <row r="1299" spans="13:19" x14ac:dyDescent="0.2">
      <c r="M1299" s="1"/>
      <c r="N1299" s="1"/>
      <c r="O1299" s="1"/>
      <c r="P1299" s="1"/>
      <c r="Q1299" s="1"/>
      <c r="R1299" s="1"/>
      <c r="S1299" s="1"/>
    </row>
    <row r="1300" spans="13:19" x14ac:dyDescent="0.2">
      <c r="M1300" s="1"/>
      <c r="N1300" s="1"/>
      <c r="O1300" s="1"/>
      <c r="P1300" s="1"/>
      <c r="Q1300" s="1"/>
      <c r="R1300" s="1"/>
      <c r="S1300" s="1"/>
    </row>
    <row r="1301" spans="13:19" x14ac:dyDescent="0.2">
      <c r="M1301" s="1"/>
      <c r="N1301" s="1"/>
      <c r="O1301" s="1"/>
      <c r="P1301" s="1"/>
      <c r="Q1301" s="1"/>
      <c r="R1301" s="1"/>
      <c r="S1301" s="1"/>
    </row>
    <row r="1302" spans="13:19" x14ac:dyDescent="0.2">
      <c r="M1302" s="1"/>
      <c r="N1302" s="1"/>
      <c r="O1302" s="1"/>
      <c r="P1302" s="1"/>
      <c r="Q1302" s="1"/>
      <c r="R1302" s="1"/>
      <c r="S1302" s="1"/>
    </row>
    <row r="1303" spans="13:19" x14ac:dyDescent="0.2">
      <c r="M1303" s="1"/>
      <c r="N1303" s="1"/>
      <c r="O1303" s="1"/>
      <c r="P1303" s="1"/>
      <c r="Q1303" s="1"/>
      <c r="R1303" s="1"/>
      <c r="S1303" s="1"/>
    </row>
    <row r="1304" spans="13:19" x14ac:dyDescent="0.2">
      <c r="M1304" s="1"/>
      <c r="N1304" s="1"/>
      <c r="O1304" s="1"/>
      <c r="P1304" s="1"/>
      <c r="Q1304" s="1"/>
      <c r="R1304" s="1"/>
      <c r="S1304" s="1"/>
    </row>
    <row r="1305" spans="13:19" x14ac:dyDescent="0.2">
      <c r="M1305" s="1"/>
      <c r="N1305" s="1"/>
      <c r="O1305" s="1"/>
      <c r="P1305" s="1"/>
      <c r="Q1305" s="1"/>
      <c r="R1305" s="1"/>
      <c r="S1305" s="1"/>
    </row>
    <row r="1306" spans="13:19" x14ac:dyDescent="0.2">
      <c r="M1306" s="1"/>
      <c r="N1306" s="1"/>
      <c r="O1306" s="1"/>
      <c r="P1306" s="1"/>
      <c r="Q1306" s="1"/>
      <c r="R1306" s="1"/>
      <c r="S1306" s="1"/>
    </row>
    <row r="1307" spans="13:19" x14ac:dyDescent="0.2">
      <c r="M1307" s="1"/>
      <c r="N1307" s="1"/>
      <c r="O1307" s="1"/>
      <c r="P1307" s="1"/>
      <c r="Q1307" s="1"/>
      <c r="R1307" s="1"/>
      <c r="S1307" s="1"/>
    </row>
    <row r="1308" spans="13:19" x14ac:dyDescent="0.2">
      <c r="M1308" s="1"/>
      <c r="N1308" s="1"/>
      <c r="O1308" s="1"/>
      <c r="P1308" s="1"/>
      <c r="Q1308" s="1"/>
      <c r="R1308" s="1"/>
      <c r="S1308" s="1"/>
    </row>
    <row r="1309" spans="13:19" x14ac:dyDescent="0.2">
      <c r="M1309" s="1"/>
      <c r="N1309" s="1"/>
      <c r="O1309" s="1"/>
      <c r="P1309" s="1"/>
      <c r="Q1309" s="1"/>
      <c r="R1309" s="1"/>
      <c r="S1309" s="1"/>
    </row>
    <row r="1310" spans="13:19" x14ac:dyDescent="0.2">
      <c r="M1310" s="1"/>
      <c r="N1310" s="1"/>
      <c r="O1310" s="1"/>
      <c r="P1310" s="1"/>
      <c r="Q1310" s="1"/>
      <c r="R1310" s="1"/>
      <c r="S1310" s="1"/>
    </row>
    <row r="1311" spans="13:19" x14ac:dyDescent="0.2">
      <c r="M1311" s="1"/>
      <c r="N1311" s="1"/>
      <c r="O1311" s="1"/>
      <c r="P1311" s="1"/>
      <c r="Q1311" s="1"/>
      <c r="R1311" s="1"/>
      <c r="S1311" s="1"/>
    </row>
    <row r="1312" spans="13:19" x14ac:dyDescent="0.2">
      <c r="M1312" s="1"/>
      <c r="N1312" s="1"/>
      <c r="O1312" s="1"/>
      <c r="P1312" s="1"/>
      <c r="Q1312" s="1"/>
      <c r="R1312" s="1"/>
      <c r="S1312" s="1"/>
    </row>
    <row r="1313" spans="13:19" x14ac:dyDescent="0.2">
      <c r="M1313" s="1"/>
      <c r="N1313" s="1"/>
      <c r="O1313" s="1"/>
      <c r="P1313" s="1"/>
      <c r="Q1313" s="1"/>
      <c r="R1313" s="1"/>
      <c r="S1313" s="1"/>
    </row>
    <row r="1314" spans="13:19" x14ac:dyDescent="0.2">
      <c r="M1314" s="1"/>
      <c r="N1314" s="1"/>
      <c r="O1314" s="1"/>
      <c r="P1314" s="1"/>
      <c r="Q1314" s="1"/>
      <c r="R1314" s="1"/>
      <c r="S1314" s="1"/>
    </row>
    <row r="1315" spans="13:19" x14ac:dyDescent="0.2">
      <c r="M1315" s="1"/>
      <c r="N1315" s="1"/>
      <c r="O1315" s="1"/>
      <c r="P1315" s="1"/>
      <c r="Q1315" s="1"/>
      <c r="R1315" s="1"/>
      <c r="S1315" s="1"/>
    </row>
    <row r="1316" spans="13:19" x14ac:dyDescent="0.2">
      <c r="M1316" s="1"/>
      <c r="N1316" s="1"/>
      <c r="O1316" s="1"/>
      <c r="P1316" s="1"/>
      <c r="Q1316" s="1"/>
      <c r="R1316" s="1"/>
      <c r="S1316" s="1"/>
    </row>
    <row r="1317" spans="13:19" x14ac:dyDescent="0.2">
      <c r="M1317" s="1"/>
      <c r="N1317" s="1"/>
      <c r="O1317" s="1"/>
      <c r="P1317" s="1"/>
      <c r="Q1317" s="1"/>
      <c r="R1317" s="1"/>
      <c r="S1317" s="1"/>
    </row>
    <row r="1318" spans="13:19" x14ac:dyDescent="0.2">
      <c r="M1318" s="1"/>
      <c r="N1318" s="1"/>
      <c r="O1318" s="1"/>
      <c r="P1318" s="1"/>
      <c r="Q1318" s="1"/>
      <c r="R1318" s="1"/>
      <c r="S1318" s="1"/>
    </row>
    <row r="1319" spans="13:19" x14ac:dyDescent="0.2">
      <c r="M1319" s="1"/>
      <c r="N1319" s="1"/>
      <c r="O1319" s="1"/>
      <c r="P1319" s="1"/>
      <c r="Q1319" s="1"/>
      <c r="R1319" s="1"/>
      <c r="S1319" s="1"/>
    </row>
    <row r="1320" spans="13:19" x14ac:dyDescent="0.2">
      <c r="M1320" s="1"/>
      <c r="N1320" s="1"/>
      <c r="O1320" s="1"/>
      <c r="P1320" s="1"/>
      <c r="Q1320" s="1"/>
      <c r="R1320" s="1"/>
      <c r="S1320" s="1"/>
    </row>
    <row r="1321" spans="13:19" x14ac:dyDescent="0.2">
      <c r="M1321" s="1"/>
      <c r="N1321" s="1"/>
      <c r="O1321" s="1"/>
      <c r="P1321" s="1"/>
      <c r="Q1321" s="1"/>
      <c r="R1321" s="1"/>
      <c r="S1321" s="1"/>
    </row>
    <row r="1322" spans="13:19" x14ac:dyDescent="0.2">
      <c r="M1322" s="1"/>
      <c r="N1322" s="1"/>
      <c r="O1322" s="1"/>
      <c r="P1322" s="1"/>
      <c r="Q1322" s="1"/>
      <c r="R1322" s="1"/>
      <c r="S1322" s="1"/>
    </row>
    <row r="1323" spans="13:19" x14ac:dyDescent="0.2">
      <c r="M1323" s="1"/>
      <c r="N1323" s="1"/>
      <c r="O1323" s="1"/>
      <c r="P1323" s="1"/>
      <c r="Q1323" s="1"/>
      <c r="R1323" s="1"/>
      <c r="S1323" s="1"/>
    </row>
    <row r="1324" spans="13:19" x14ac:dyDescent="0.2">
      <c r="M1324" s="1"/>
      <c r="N1324" s="1"/>
      <c r="O1324" s="1"/>
      <c r="P1324" s="1"/>
      <c r="Q1324" s="1"/>
      <c r="R1324" s="1"/>
      <c r="S1324" s="1"/>
    </row>
    <row r="1325" spans="13:19" x14ac:dyDescent="0.2">
      <c r="M1325" s="1"/>
      <c r="N1325" s="1"/>
      <c r="O1325" s="1"/>
      <c r="P1325" s="1"/>
      <c r="Q1325" s="1"/>
      <c r="R1325" s="1"/>
      <c r="S1325" s="1"/>
    </row>
    <row r="1326" spans="13:19" x14ac:dyDescent="0.2">
      <c r="M1326" s="1"/>
      <c r="N1326" s="1"/>
      <c r="O1326" s="1"/>
      <c r="P1326" s="1"/>
      <c r="Q1326" s="1"/>
      <c r="R1326" s="1"/>
      <c r="S1326" s="1"/>
    </row>
    <row r="1327" spans="13:19" x14ac:dyDescent="0.2">
      <c r="M1327" s="1"/>
      <c r="N1327" s="1"/>
      <c r="O1327" s="1"/>
      <c r="P1327" s="1"/>
      <c r="Q1327" s="1"/>
      <c r="R1327" s="1"/>
      <c r="S1327" s="1"/>
    </row>
    <row r="1328" spans="13:19" x14ac:dyDescent="0.2">
      <c r="M1328" s="1"/>
      <c r="N1328" s="1"/>
      <c r="O1328" s="1"/>
      <c r="P1328" s="1"/>
      <c r="Q1328" s="1"/>
      <c r="R1328" s="1"/>
      <c r="S1328" s="1"/>
    </row>
    <row r="1329" spans="13:19" x14ac:dyDescent="0.2">
      <c r="M1329" s="1"/>
      <c r="N1329" s="1"/>
      <c r="O1329" s="1"/>
      <c r="P1329" s="1"/>
      <c r="Q1329" s="1"/>
      <c r="R1329" s="1"/>
      <c r="S1329" s="1"/>
    </row>
    <row r="1330" spans="13:19" x14ac:dyDescent="0.2">
      <c r="M1330" s="1"/>
      <c r="N1330" s="1"/>
      <c r="O1330" s="1"/>
      <c r="P1330" s="1"/>
      <c r="Q1330" s="1"/>
      <c r="R1330" s="1"/>
      <c r="S1330" s="1"/>
    </row>
    <row r="1331" spans="13:19" x14ac:dyDescent="0.2">
      <c r="M1331" s="1"/>
      <c r="N1331" s="1"/>
      <c r="O1331" s="1"/>
      <c r="P1331" s="1"/>
      <c r="Q1331" s="1"/>
      <c r="R1331" s="1"/>
      <c r="S1331" s="1"/>
    </row>
    <row r="1332" spans="13:19" x14ac:dyDescent="0.2">
      <c r="M1332" s="1"/>
      <c r="N1332" s="1"/>
      <c r="O1332" s="1"/>
      <c r="P1332" s="1"/>
      <c r="Q1332" s="1"/>
      <c r="R1332" s="1"/>
      <c r="S1332" s="1"/>
    </row>
    <row r="1333" spans="13:19" x14ac:dyDescent="0.2">
      <c r="M1333" s="1"/>
      <c r="N1333" s="1"/>
      <c r="O1333" s="1"/>
      <c r="P1333" s="1"/>
      <c r="Q1333" s="1"/>
      <c r="R1333" s="1"/>
      <c r="S1333" s="1"/>
    </row>
    <row r="1334" spans="13:19" x14ac:dyDescent="0.2">
      <c r="M1334" s="1"/>
      <c r="N1334" s="1"/>
      <c r="O1334" s="1"/>
      <c r="P1334" s="1"/>
      <c r="Q1334" s="1"/>
      <c r="R1334" s="1"/>
      <c r="S1334" s="1"/>
    </row>
    <row r="1335" spans="13:19" x14ac:dyDescent="0.2">
      <c r="M1335" s="1"/>
      <c r="N1335" s="1"/>
      <c r="O1335" s="1"/>
      <c r="P1335" s="1"/>
      <c r="Q1335" s="1"/>
      <c r="R1335" s="1"/>
      <c r="S1335" s="1"/>
    </row>
    <row r="1336" spans="13:19" x14ac:dyDescent="0.2">
      <c r="M1336" s="1"/>
      <c r="N1336" s="1"/>
      <c r="O1336" s="1"/>
      <c r="P1336" s="1"/>
      <c r="Q1336" s="1"/>
      <c r="R1336" s="1"/>
      <c r="S1336" s="1"/>
    </row>
    <row r="1337" spans="13:19" x14ac:dyDescent="0.2">
      <c r="M1337" s="1"/>
      <c r="N1337" s="1"/>
      <c r="O1337" s="1"/>
      <c r="P1337" s="1"/>
      <c r="Q1337" s="1"/>
      <c r="R1337" s="1"/>
      <c r="S1337" s="1"/>
    </row>
    <row r="1338" spans="13:19" x14ac:dyDescent="0.2">
      <c r="M1338" s="1"/>
      <c r="N1338" s="1"/>
      <c r="O1338" s="1"/>
      <c r="P1338" s="1"/>
      <c r="Q1338" s="1"/>
      <c r="R1338" s="1"/>
      <c r="S1338" s="1"/>
    </row>
    <row r="1339" spans="13:19" x14ac:dyDescent="0.2">
      <c r="M1339" s="1"/>
      <c r="N1339" s="1"/>
      <c r="O1339" s="1"/>
      <c r="P1339" s="1"/>
      <c r="Q1339" s="1"/>
      <c r="R1339" s="1"/>
      <c r="S1339" s="1"/>
    </row>
    <row r="1340" spans="13:19" x14ac:dyDescent="0.2">
      <c r="M1340" s="1"/>
      <c r="N1340" s="1"/>
      <c r="O1340" s="1"/>
      <c r="P1340" s="1"/>
      <c r="Q1340" s="1"/>
      <c r="R1340" s="1"/>
      <c r="S1340" s="1"/>
    </row>
    <row r="1341" spans="13:19" x14ac:dyDescent="0.2">
      <c r="M1341" s="1"/>
      <c r="N1341" s="1"/>
      <c r="O1341" s="1"/>
      <c r="P1341" s="1"/>
      <c r="Q1341" s="1"/>
      <c r="R1341" s="1"/>
      <c r="S1341" s="1"/>
    </row>
    <row r="1342" spans="13:19" x14ac:dyDescent="0.2">
      <c r="M1342" s="1"/>
      <c r="N1342" s="1"/>
      <c r="O1342" s="1"/>
      <c r="P1342" s="1"/>
      <c r="Q1342" s="1"/>
      <c r="R1342" s="1"/>
      <c r="S1342" s="1"/>
    </row>
    <row r="1343" spans="13:19" x14ac:dyDescent="0.2">
      <c r="M1343" s="1"/>
      <c r="N1343" s="1"/>
      <c r="O1343" s="1"/>
      <c r="P1343" s="1"/>
      <c r="Q1343" s="1"/>
      <c r="R1343" s="1"/>
      <c r="S1343" s="1"/>
    </row>
    <row r="1344" spans="13:19" x14ac:dyDescent="0.2">
      <c r="M1344" s="1"/>
      <c r="N1344" s="1"/>
      <c r="O1344" s="1"/>
      <c r="P1344" s="1"/>
      <c r="Q1344" s="1"/>
      <c r="R1344" s="1"/>
      <c r="S1344" s="1"/>
    </row>
    <row r="1345" spans="13:19" x14ac:dyDescent="0.2">
      <c r="M1345" s="1"/>
      <c r="N1345" s="1"/>
      <c r="O1345" s="1"/>
      <c r="P1345" s="1"/>
      <c r="Q1345" s="1"/>
      <c r="R1345" s="1"/>
      <c r="S1345" s="1"/>
    </row>
    <row r="1346" spans="13:19" x14ac:dyDescent="0.2">
      <c r="M1346" s="1"/>
      <c r="N1346" s="1"/>
      <c r="O1346" s="1"/>
      <c r="P1346" s="1"/>
      <c r="Q1346" s="1"/>
      <c r="R1346" s="1"/>
      <c r="S1346" s="1"/>
    </row>
    <row r="1347" spans="13:19" x14ac:dyDescent="0.2">
      <c r="M1347" s="1"/>
      <c r="N1347" s="1"/>
      <c r="O1347" s="1"/>
      <c r="P1347" s="1"/>
      <c r="Q1347" s="1"/>
      <c r="R1347" s="1"/>
      <c r="S1347" s="1"/>
    </row>
    <row r="1348" spans="13:19" x14ac:dyDescent="0.2">
      <c r="M1348" s="1"/>
      <c r="N1348" s="1"/>
      <c r="O1348" s="1"/>
      <c r="P1348" s="1"/>
      <c r="Q1348" s="1"/>
      <c r="R1348" s="1"/>
      <c r="S1348" s="1"/>
    </row>
    <row r="1349" spans="13:19" x14ac:dyDescent="0.2">
      <c r="M1349" s="1"/>
      <c r="N1349" s="1"/>
      <c r="O1349" s="1"/>
      <c r="P1349" s="1"/>
      <c r="Q1349" s="1"/>
      <c r="R1349" s="1"/>
      <c r="S1349" s="1"/>
    </row>
    <row r="1350" spans="13:19" x14ac:dyDescent="0.2">
      <c r="M1350" s="1"/>
      <c r="N1350" s="1"/>
      <c r="O1350" s="1"/>
      <c r="P1350" s="1"/>
      <c r="Q1350" s="1"/>
      <c r="R1350" s="1"/>
      <c r="S1350" s="1"/>
    </row>
    <row r="1351" spans="13:19" x14ac:dyDescent="0.2">
      <c r="M1351" s="1"/>
      <c r="N1351" s="1"/>
      <c r="O1351" s="1"/>
      <c r="P1351" s="1"/>
      <c r="Q1351" s="1"/>
      <c r="R1351" s="1"/>
      <c r="S1351" s="1"/>
    </row>
    <row r="1352" spans="13:19" x14ac:dyDescent="0.2">
      <c r="M1352" s="1"/>
      <c r="N1352" s="1"/>
      <c r="O1352" s="1"/>
      <c r="P1352" s="1"/>
      <c r="Q1352" s="1"/>
      <c r="R1352" s="1"/>
      <c r="S1352" s="1"/>
    </row>
    <row r="1353" spans="13:19" x14ac:dyDescent="0.2">
      <c r="M1353" s="1"/>
      <c r="N1353" s="1"/>
      <c r="O1353" s="1"/>
      <c r="P1353" s="1"/>
      <c r="Q1353" s="1"/>
      <c r="R1353" s="1"/>
      <c r="S1353" s="1"/>
    </row>
    <row r="1354" spans="13:19" x14ac:dyDescent="0.2">
      <c r="M1354" s="1"/>
      <c r="N1354" s="1"/>
      <c r="O1354" s="1"/>
      <c r="P1354" s="1"/>
      <c r="Q1354" s="1"/>
      <c r="R1354" s="1"/>
      <c r="S1354" s="1"/>
    </row>
    <row r="1355" spans="13:19" x14ac:dyDescent="0.2">
      <c r="M1355" s="1"/>
      <c r="N1355" s="1"/>
      <c r="O1355" s="1"/>
      <c r="P1355" s="1"/>
      <c r="Q1355" s="1"/>
      <c r="R1355" s="1"/>
      <c r="S1355" s="1"/>
    </row>
    <row r="1356" spans="13:19" x14ac:dyDescent="0.2">
      <c r="M1356" s="1"/>
      <c r="N1356" s="1"/>
      <c r="O1356" s="1"/>
      <c r="P1356" s="1"/>
      <c r="Q1356" s="1"/>
      <c r="R1356" s="1"/>
      <c r="S1356" s="1"/>
    </row>
    <row r="1357" spans="13:19" x14ac:dyDescent="0.2">
      <c r="M1357" s="1"/>
      <c r="N1357" s="1"/>
      <c r="O1357" s="1"/>
      <c r="P1357" s="1"/>
      <c r="Q1357" s="1"/>
      <c r="R1357" s="1"/>
      <c r="S1357" s="1"/>
    </row>
    <row r="1358" spans="13:19" x14ac:dyDescent="0.2">
      <c r="M1358" s="1"/>
      <c r="N1358" s="1"/>
      <c r="O1358" s="1"/>
      <c r="P1358" s="1"/>
      <c r="Q1358" s="1"/>
      <c r="R1358" s="1"/>
      <c r="S1358" s="1"/>
    </row>
    <row r="1359" spans="13:19" x14ac:dyDescent="0.2">
      <c r="M1359" s="1"/>
      <c r="N1359" s="1"/>
      <c r="O1359" s="1"/>
      <c r="P1359" s="1"/>
      <c r="Q1359" s="1"/>
      <c r="R1359" s="1"/>
      <c r="S1359" s="1"/>
    </row>
    <row r="1360" spans="13:19" x14ac:dyDescent="0.2">
      <c r="M1360" s="1"/>
      <c r="N1360" s="1"/>
      <c r="O1360" s="1"/>
      <c r="P1360" s="1"/>
      <c r="Q1360" s="1"/>
      <c r="R1360" s="1"/>
      <c r="S1360" s="1"/>
    </row>
    <row r="1361" spans="13:19" x14ac:dyDescent="0.2">
      <c r="M1361" s="1"/>
      <c r="N1361" s="1"/>
      <c r="O1361" s="1"/>
      <c r="P1361" s="1"/>
      <c r="Q1361" s="1"/>
      <c r="R1361" s="1"/>
      <c r="S1361" s="1"/>
    </row>
    <row r="1362" spans="13:19" x14ac:dyDescent="0.2">
      <c r="M1362" s="1"/>
      <c r="N1362" s="1"/>
      <c r="O1362" s="1"/>
      <c r="P1362" s="1"/>
      <c r="Q1362" s="1"/>
      <c r="R1362" s="1"/>
      <c r="S1362" s="1"/>
    </row>
    <row r="1363" spans="13:19" x14ac:dyDescent="0.2">
      <c r="M1363" s="1"/>
      <c r="N1363" s="1"/>
      <c r="O1363" s="1"/>
      <c r="P1363" s="1"/>
      <c r="Q1363" s="1"/>
      <c r="R1363" s="1"/>
      <c r="S1363" s="1"/>
    </row>
    <row r="1364" spans="13:19" x14ac:dyDescent="0.2">
      <c r="M1364" s="1"/>
      <c r="N1364" s="1"/>
      <c r="O1364" s="1"/>
      <c r="P1364" s="1"/>
      <c r="Q1364" s="1"/>
      <c r="R1364" s="1"/>
      <c r="S1364" s="1"/>
    </row>
    <row r="1365" spans="13:19" x14ac:dyDescent="0.2">
      <c r="M1365" s="1"/>
      <c r="N1365" s="1"/>
      <c r="O1365" s="1"/>
      <c r="P1365" s="1"/>
      <c r="Q1365" s="1"/>
      <c r="R1365" s="1"/>
      <c r="S1365" s="1"/>
    </row>
    <row r="1366" spans="13:19" x14ac:dyDescent="0.2">
      <c r="M1366" s="1"/>
      <c r="N1366" s="1"/>
      <c r="O1366" s="1"/>
      <c r="P1366" s="1"/>
      <c r="Q1366" s="1"/>
      <c r="R1366" s="1"/>
      <c r="S1366" s="1"/>
    </row>
    <row r="1367" spans="13:19" x14ac:dyDescent="0.2">
      <c r="M1367" s="1"/>
      <c r="N1367" s="1"/>
      <c r="O1367" s="1"/>
      <c r="P1367" s="1"/>
      <c r="Q1367" s="1"/>
      <c r="R1367" s="1"/>
      <c r="S1367" s="1"/>
    </row>
    <row r="1368" spans="13:19" x14ac:dyDescent="0.2">
      <c r="M1368" s="1"/>
      <c r="N1368" s="1"/>
      <c r="O1368" s="1"/>
      <c r="P1368" s="1"/>
      <c r="Q1368" s="1"/>
      <c r="R1368" s="1"/>
      <c r="S1368" s="1"/>
    </row>
    <row r="1369" spans="13:19" x14ac:dyDescent="0.2">
      <c r="M1369" s="1"/>
      <c r="N1369" s="1"/>
      <c r="O1369" s="1"/>
      <c r="P1369" s="1"/>
      <c r="Q1369" s="1"/>
      <c r="R1369" s="1"/>
      <c r="S1369" s="1"/>
    </row>
    <row r="1370" spans="13:19" x14ac:dyDescent="0.2">
      <c r="M1370" s="1"/>
      <c r="N1370" s="1"/>
      <c r="O1370" s="1"/>
      <c r="P1370" s="1"/>
      <c r="Q1370" s="1"/>
      <c r="R1370" s="1"/>
      <c r="S1370" s="1"/>
    </row>
    <row r="1371" spans="13:19" x14ac:dyDescent="0.2">
      <c r="M1371" s="1"/>
      <c r="N1371" s="1"/>
      <c r="O1371" s="1"/>
      <c r="P1371" s="1"/>
      <c r="Q1371" s="1"/>
      <c r="R1371" s="1"/>
      <c r="S1371" s="1"/>
    </row>
    <row r="1372" spans="13:19" x14ac:dyDescent="0.2">
      <c r="M1372" s="1"/>
      <c r="N1372" s="1"/>
      <c r="O1372" s="1"/>
      <c r="P1372" s="1"/>
      <c r="Q1372" s="1"/>
      <c r="R1372" s="1"/>
      <c r="S1372" s="1"/>
    </row>
    <row r="1373" spans="13:19" x14ac:dyDescent="0.2">
      <c r="M1373" s="1"/>
      <c r="N1373" s="1"/>
      <c r="O1373" s="1"/>
      <c r="P1373" s="1"/>
      <c r="Q1373" s="1"/>
      <c r="R1373" s="1"/>
      <c r="S1373" s="1"/>
    </row>
    <row r="1374" spans="13:19" x14ac:dyDescent="0.2">
      <c r="M1374" s="1"/>
      <c r="N1374" s="1"/>
      <c r="O1374" s="1"/>
      <c r="P1374" s="1"/>
      <c r="Q1374" s="1"/>
      <c r="R1374" s="1"/>
      <c r="S1374" s="1"/>
    </row>
    <row r="1375" spans="13:19" x14ac:dyDescent="0.2">
      <c r="M1375" s="1"/>
      <c r="N1375" s="1"/>
      <c r="O1375" s="1"/>
      <c r="P1375" s="1"/>
      <c r="Q1375" s="1"/>
      <c r="R1375" s="1"/>
      <c r="S1375" s="1"/>
    </row>
    <row r="1376" spans="13:19" x14ac:dyDescent="0.2">
      <c r="M1376" s="1"/>
      <c r="N1376" s="1"/>
      <c r="O1376" s="1"/>
      <c r="P1376" s="1"/>
      <c r="Q1376" s="1"/>
      <c r="R1376" s="1"/>
      <c r="S1376" s="1"/>
    </row>
    <row r="1377" spans="13:19" x14ac:dyDescent="0.2">
      <c r="M1377" s="1"/>
      <c r="N1377" s="1"/>
      <c r="O1377" s="1"/>
      <c r="P1377" s="1"/>
      <c r="Q1377" s="1"/>
      <c r="R1377" s="1"/>
      <c r="S1377" s="1"/>
    </row>
    <row r="1378" spans="13:19" x14ac:dyDescent="0.2">
      <c r="M1378" s="1"/>
      <c r="N1378" s="1"/>
      <c r="O1378" s="1"/>
      <c r="P1378" s="1"/>
      <c r="Q1378" s="1"/>
      <c r="R1378" s="1"/>
      <c r="S1378" s="1"/>
    </row>
    <row r="1379" spans="13:19" x14ac:dyDescent="0.2">
      <c r="M1379" s="1"/>
      <c r="N1379" s="1"/>
      <c r="O1379" s="1"/>
      <c r="P1379" s="1"/>
      <c r="Q1379" s="1"/>
      <c r="R1379" s="1"/>
      <c r="S1379" s="1"/>
    </row>
    <row r="1380" spans="13:19" x14ac:dyDescent="0.2">
      <c r="M1380" s="1"/>
      <c r="N1380" s="1"/>
      <c r="O1380" s="1"/>
      <c r="P1380" s="1"/>
      <c r="Q1380" s="1"/>
      <c r="R1380" s="1"/>
      <c r="S1380" s="1"/>
    </row>
    <row r="1381" spans="13:19" x14ac:dyDescent="0.2">
      <c r="M1381" s="1"/>
      <c r="N1381" s="1"/>
      <c r="O1381" s="1"/>
      <c r="P1381" s="1"/>
      <c r="Q1381" s="1"/>
      <c r="R1381" s="1"/>
      <c r="S1381" s="1"/>
    </row>
    <row r="1382" spans="13:19" x14ac:dyDescent="0.2">
      <c r="M1382" s="1"/>
      <c r="N1382" s="1"/>
      <c r="O1382" s="1"/>
      <c r="P1382" s="1"/>
      <c r="Q1382" s="1"/>
      <c r="R1382" s="1"/>
      <c r="S1382" s="1"/>
    </row>
    <row r="1383" spans="13:19" x14ac:dyDescent="0.2">
      <c r="M1383" s="1"/>
      <c r="N1383" s="1"/>
      <c r="O1383" s="1"/>
      <c r="P1383" s="1"/>
      <c r="Q1383" s="1"/>
      <c r="R1383" s="1"/>
      <c r="S1383" s="1"/>
    </row>
    <row r="1384" spans="13:19" x14ac:dyDescent="0.2">
      <c r="M1384" s="1"/>
      <c r="N1384" s="1"/>
      <c r="O1384" s="1"/>
      <c r="P1384" s="1"/>
      <c r="Q1384" s="1"/>
      <c r="R1384" s="1"/>
      <c r="S1384" s="1"/>
    </row>
    <row r="1385" spans="13:19" x14ac:dyDescent="0.2">
      <c r="M1385" s="1"/>
      <c r="N1385" s="1"/>
      <c r="O1385" s="1"/>
      <c r="P1385" s="1"/>
      <c r="Q1385" s="1"/>
      <c r="R1385" s="1"/>
      <c r="S1385" s="1"/>
    </row>
    <row r="1386" spans="13:19" x14ac:dyDescent="0.2">
      <c r="M1386" s="1"/>
      <c r="N1386" s="1"/>
      <c r="O1386" s="1"/>
      <c r="P1386" s="1"/>
      <c r="Q1386" s="1"/>
      <c r="R1386" s="1"/>
      <c r="S1386" s="1"/>
    </row>
    <row r="1387" spans="13:19" x14ac:dyDescent="0.2">
      <c r="M1387" s="1"/>
      <c r="N1387" s="1"/>
      <c r="O1387" s="1"/>
      <c r="P1387" s="1"/>
      <c r="Q1387" s="1"/>
      <c r="R1387" s="1"/>
      <c r="S1387" s="1"/>
    </row>
    <row r="1388" spans="13:19" x14ac:dyDescent="0.2">
      <c r="M1388" s="1"/>
      <c r="N1388" s="1"/>
      <c r="O1388" s="1"/>
      <c r="P1388" s="1"/>
      <c r="Q1388" s="1"/>
      <c r="R1388" s="1"/>
      <c r="S1388" s="1"/>
    </row>
    <row r="1389" spans="13:19" x14ac:dyDescent="0.2">
      <c r="M1389" s="1"/>
      <c r="N1389" s="1"/>
      <c r="O1389" s="1"/>
      <c r="P1389" s="1"/>
      <c r="Q1389" s="1"/>
      <c r="R1389" s="1"/>
      <c r="S1389" s="1"/>
    </row>
  </sheetData>
  <mergeCells count="31">
    <mergeCell ref="D59:L59"/>
    <mergeCell ref="B65:L66"/>
    <mergeCell ref="B67:L68"/>
    <mergeCell ref="D40:L40"/>
    <mergeCell ref="D44:L44"/>
    <mergeCell ref="D45:L45"/>
    <mergeCell ref="D51:L51"/>
    <mergeCell ref="D52:L52"/>
    <mergeCell ref="D58:L58"/>
    <mergeCell ref="D24:L24"/>
    <mergeCell ref="D30:L30"/>
    <mergeCell ref="D31:L31"/>
    <mergeCell ref="D37:L37"/>
    <mergeCell ref="D38:L38"/>
    <mergeCell ref="D39:L39"/>
    <mergeCell ref="B8:D8"/>
    <mergeCell ref="B9:L9"/>
    <mergeCell ref="B10:C10"/>
    <mergeCell ref="D16:L16"/>
    <mergeCell ref="D17:L17"/>
    <mergeCell ref="D23:L23"/>
    <mergeCell ref="B2:L2"/>
    <mergeCell ref="B3:L3"/>
    <mergeCell ref="B4:L4"/>
    <mergeCell ref="B5:L5"/>
    <mergeCell ref="B6:D6"/>
    <mergeCell ref="E6:E7"/>
    <mergeCell ref="F6:F7"/>
    <mergeCell ref="G6:I6"/>
    <mergeCell ref="J6:L8"/>
    <mergeCell ref="B7:D7"/>
  </mergeCells>
  <conditionalFormatting sqref="M54 L33:M33 L19:M19 L47:M47 L12:M12 L26:M26 M40 D12:F12 D26:F26">
    <cfRule type="expression" dxfId="185" priority="63" stopIfTrue="1">
      <formula>NOT(MONTH(D12)=$B$35)</formula>
    </cfRule>
    <cfRule type="expression" dxfId="184" priority="64" stopIfTrue="1">
      <formula>MATCH(D12,(((#REF!))),0)&gt;0</formula>
    </cfRule>
  </conditionalFormatting>
  <conditionalFormatting sqref="L35:M35">
    <cfRule type="expression" dxfId="183" priority="61" stopIfTrue="1">
      <formula>NOT(MONTH(L35)=$B$35)</formula>
    </cfRule>
    <cfRule type="expression" dxfId="182" priority="62" stopIfTrue="1">
      <formula>MATCH(L35,(((#REF!))),0)&gt;0</formula>
    </cfRule>
  </conditionalFormatting>
  <conditionalFormatting sqref="L21:M21">
    <cfRule type="expression" dxfId="181" priority="65" stopIfTrue="1">
      <formula>NOT(MONTH(L21)=$B$35)</formula>
    </cfRule>
    <cfRule type="expression" dxfId="180" priority="66" stopIfTrue="1">
      <formula>MATCH(L21,(((#REF!))),0)&gt;0</formula>
    </cfRule>
  </conditionalFormatting>
  <conditionalFormatting sqref="M56">
    <cfRule type="expression" dxfId="179" priority="51" stopIfTrue="1">
      <formula>NOT(MONTH(M56)=$B$35)</formula>
    </cfRule>
    <cfRule type="expression" dxfId="178" priority="52" stopIfTrue="1">
      <formula>MATCH(M56,(((#REF!))),0)&gt;0</formula>
    </cfRule>
  </conditionalFormatting>
  <conditionalFormatting sqref="L49:M49">
    <cfRule type="expression" dxfId="177" priority="59" stopIfTrue="1">
      <formula>NOT(MONTH(L49)=$B$35)</formula>
    </cfRule>
    <cfRule type="expression" dxfId="176" priority="60" stopIfTrue="1">
      <formula>MATCH(L49,(((#REF!))),0)&gt;0</formula>
    </cfRule>
  </conditionalFormatting>
  <conditionalFormatting sqref="L14:M14">
    <cfRule type="expression" dxfId="175" priority="57" stopIfTrue="1">
      <formula>NOT(MONTH(L14)=$B$35)</formula>
    </cfRule>
    <cfRule type="expression" dxfId="174" priority="58" stopIfTrue="1">
      <formula>MATCH(L14,(((#REF!))),0)&gt;0</formula>
    </cfRule>
  </conditionalFormatting>
  <conditionalFormatting sqref="L28:M28">
    <cfRule type="expression" dxfId="173" priority="55" stopIfTrue="1">
      <formula>NOT(MONTH(L28)=$B$35)</formula>
    </cfRule>
    <cfRule type="expression" dxfId="172" priority="56" stopIfTrue="1">
      <formula>MATCH(L28,(((#REF!))),0)&gt;0</formula>
    </cfRule>
  </conditionalFormatting>
  <conditionalFormatting sqref="L42:M42">
    <cfRule type="expression" dxfId="171" priority="53" stopIfTrue="1">
      <formula>NOT(MONTH(L42)=$B$35)</formula>
    </cfRule>
    <cfRule type="expression" dxfId="170" priority="54" stopIfTrue="1">
      <formula>MATCH(L42,(((#REF!))),0)&gt;0</formula>
    </cfRule>
  </conditionalFormatting>
  <conditionalFormatting sqref="E14:F14">
    <cfRule type="expression" dxfId="169" priority="47" stopIfTrue="1">
      <formula>NOT(MONTH(E14)=$B$35)</formula>
    </cfRule>
    <cfRule type="expression" dxfId="168" priority="48" stopIfTrue="1">
      <formula>MATCH(E14,(((#REF!))),0)&gt;0</formula>
    </cfRule>
  </conditionalFormatting>
  <conditionalFormatting sqref="D14">
    <cfRule type="expression" dxfId="167" priority="49" stopIfTrue="1">
      <formula>NOT(MONTH(D14)=$B$35)</formula>
    </cfRule>
    <cfRule type="expression" dxfId="166" priority="50" stopIfTrue="1">
      <formula>MATCH(D14,(((#REF!))),0)&gt;0</formula>
    </cfRule>
  </conditionalFormatting>
  <conditionalFormatting sqref="E28:F28">
    <cfRule type="expression" dxfId="165" priority="43" stopIfTrue="1">
      <formula>NOT(MONTH(E28)=$B$35)</formula>
    </cfRule>
    <cfRule type="expression" dxfId="164" priority="44" stopIfTrue="1">
      <formula>MATCH(E28,(((#REF!))),0)&gt;0</formula>
    </cfRule>
  </conditionalFormatting>
  <conditionalFormatting sqref="D28">
    <cfRule type="expression" dxfId="163" priority="45" stopIfTrue="1">
      <formula>NOT(MONTH(D28)=$B$35)</formula>
    </cfRule>
    <cfRule type="expression" dxfId="162" priority="46" stopIfTrue="1">
      <formula>MATCH(D28,(((#REF!))),0)&gt;0</formula>
    </cfRule>
  </conditionalFormatting>
  <conditionalFormatting sqref="D42">
    <cfRule type="expression" dxfId="161" priority="41" stopIfTrue="1">
      <formula>NOT(MONTH(D42)=$B$35)</formula>
    </cfRule>
    <cfRule type="expression" dxfId="160" priority="42" stopIfTrue="1">
      <formula>MATCH(D42,(((#REF!))),0)&gt;0</formula>
    </cfRule>
  </conditionalFormatting>
  <conditionalFormatting sqref="E42:F42">
    <cfRule type="expression" dxfId="159" priority="39" stopIfTrue="1">
      <formula>NOT(MONTH(E42)=$B$35)</formula>
    </cfRule>
    <cfRule type="expression" dxfId="158" priority="40" stopIfTrue="1">
      <formula>MATCH(E42,(((#REF!))),0)&gt;0</formula>
    </cfRule>
  </conditionalFormatting>
  <conditionalFormatting sqref="J12">
    <cfRule type="expression" dxfId="157" priority="37" stopIfTrue="1">
      <formula>NOT(MONTH(J12)=$B$35)</formula>
    </cfRule>
    <cfRule type="expression" dxfId="156" priority="38" stopIfTrue="1">
      <formula>MATCH(J12,(((#REF!))),0)&gt;0</formula>
    </cfRule>
  </conditionalFormatting>
  <conditionalFormatting sqref="J14">
    <cfRule type="expression" dxfId="155" priority="35" stopIfTrue="1">
      <formula>NOT(MONTH(J14)=$B$35)</formula>
    </cfRule>
    <cfRule type="expression" dxfId="154" priority="36" stopIfTrue="1">
      <formula>MATCH(J14,(((#REF!))),0)&gt;0</formula>
    </cfRule>
  </conditionalFormatting>
  <conditionalFormatting sqref="K12">
    <cfRule type="expression" dxfId="153" priority="33" stopIfTrue="1">
      <formula>NOT(MONTH(K12)=$B$35)</formula>
    </cfRule>
    <cfRule type="expression" dxfId="152" priority="34" stopIfTrue="1">
      <formula>MATCH(K12,(((#REF!))),0)&gt;0</formula>
    </cfRule>
  </conditionalFormatting>
  <conditionalFormatting sqref="K14">
    <cfRule type="expression" dxfId="151" priority="31" stopIfTrue="1">
      <formula>NOT(MONTH(K14)=$B$35)</formula>
    </cfRule>
    <cfRule type="expression" dxfId="150" priority="32" stopIfTrue="1">
      <formula>MATCH(K14,(((#REF!))),0)&gt;0</formula>
    </cfRule>
  </conditionalFormatting>
  <conditionalFormatting sqref="J26">
    <cfRule type="expression" dxfId="149" priority="29" stopIfTrue="1">
      <formula>NOT(MONTH(J26)=$B$35)</formula>
    </cfRule>
    <cfRule type="expression" dxfId="148" priority="30" stopIfTrue="1">
      <formula>MATCH(J26,(((#REF!))),0)&gt;0</formula>
    </cfRule>
  </conditionalFormatting>
  <conditionalFormatting sqref="J28">
    <cfRule type="expression" dxfId="147" priority="27" stopIfTrue="1">
      <formula>NOT(MONTH(J28)=$B$35)</formula>
    </cfRule>
    <cfRule type="expression" dxfId="146" priority="28" stopIfTrue="1">
      <formula>MATCH(J28,(((#REF!))),0)&gt;0</formula>
    </cfRule>
  </conditionalFormatting>
  <conditionalFormatting sqref="K26">
    <cfRule type="expression" dxfId="145" priority="25" stopIfTrue="1">
      <formula>NOT(MONTH(K26)=$B$35)</formula>
    </cfRule>
    <cfRule type="expression" dxfId="144" priority="26" stopIfTrue="1">
      <formula>MATCH(K26,(((#REF!))),0)&gt;0</formula>
    </cfRule>
  </conditionalFormatting>
  <conditionalFormatting sqref="K28">
    <cfRule type="expression" dxfId="143" priority="23" stopIfTrue="1">
      <formula>NOT(MONTH(K28)=$B$35)</formula>
    </cfRule>
    <cfRule type="expression" dxfId="142" priority="24" stopIfTrue="1">
      <formula>MATCH(K28,(((#REF!))),0)&gt;0</formula>
    </cfRule>
  </conditionalFormatting>
  <conditionalFormatting sqref="J42">
    <cfRule type="expression" dxfId="141" priority="21" stopIfTrue="1">
      <formula>NOT(MONTH(J42)=$B$35)</formula>
    </cfRule>
    <cfRule type="expression" dxfId="140" priority="22" stopIfTrue="1">
      <formula>MATCH(J42,(((#REF!))),0)&gt;0</formula>
    </cfRule>
  </conditionalFormatting>
  <conditionalFormatting sqref="K42">
    <cfRule type="expression" dxfId="139" priority="19" stopIfTrue="1">
      <formula>NOT(MONTH(K42)=$B$35)</formula>
    </cfRule>
    <cfRule type="expression" dxfId="138" priority="20" stopIfTrue="1">
      <formula>MATCH(K42,(((#REF!))),0)&gt;0</formula>
    </cfRule>
  </conditionalFormatting>
  <conditionalFormatting sqref="J54">
    <cfRule type="expression" dxfId="137" priority="17" stopIfTrue="1">
      <formula>NOT(MONTH(J54)=$B$35)</formula>
    </cfRule>
    <cfRule type="expression" dxfId="136" priority="18" stopIfTrue="1">
      <formula>MATCH(J54,(((#REF!))),0)&gt;0</formula>
    </cfRule>
  </conditionalFormatting>
  <conditionalFormatting sqref="J56">
    <cfRule type="expression" dxfId="135" priority="15" stopIfTrue="1">
      <formula>NOT(MONTH(J56)=$B$35)</formula>
    </cfRule>
    <cfRule type="expression" dxfId="134" priority="16" stopIfTrue="1">
      <formula>MATCH(J56,(((#REF!))),0)&gt;0</formula>
    </cfRule>
  </conditionalFormatting>
  <conditionalFormatting sqref="K54">
    <cfRule type="expression" dxfId="133" priority="13" stopIfTrue="1">
      <formula>NOT(MONTH(K54)=$B$35)</formula>
    </cfRule>
    <cfRule type="expression" dxfId="132" priority="14" stopIfTrue="1">
      <formula>MATCH(K54,(((#REF!))),0)&gt;0</formula>
    </cfRule>
  </conditionalFormatting>
  <conditionalFormatting sqref="K56">
    <cfRule type="expression" dxfId="131" priority="11" stopIfTrue="1">
      <formula>NOT(MONTH(K56)=$B$35)</formula>
    </cfRule>
    <cfRule type="expression" dxfId="130" priority="12" stopIfTrue="1">
      <formula>MATCH(K56,(((#REF!))),0)&gt;0</formula>
    </cfRule>
  </conditionalFormatting>
  <conditionalFormatting sqref="L54">
    <cfRule type="expression" dxfId="129" priority="9" stopIfTrue="1">
      <formula>NOT(MONTH(L54)=$B$35)</formula>
    </cfRule>
    <cfRule type="expression" dxfId="128" priority="10" stopIfTrue="1">
      <formula>MATCH(L54,(((#REF!))),0)&gt;0</formula>
    </cfRule>
  </conditionalFormatting>
  <conditionalFormatting sqref="L56">
    <cfRule type="expression" dxfId="127" priority="7" stopIfTrue="1">
      <formula>NOT(MONTH(L56)=$B$35)</formula>
    </cfRule>
    <cfRule type="expression" dxfId="126" priority="8" stopIfTrue="1">
      <formula>MATCH(L56,(((#REF!))),0)&gt;0</formula>
    </cfRule>
  </conditionalFormatting>
  <conditionalFormatting sqref="D46">
    <cfRule type="expression" dxfId="125" priority="5" stopIfTrue="1">
      <formula>NOT(MONTH(D46)=$B$35)</formula>
    </cfRule>
    <cfRule type="expression" dxfId="124" priority="6" stopIfTrue="1">
      <formula>MATCH(D46,(((#REF!))),0)&gt;0</formula>
    </cfRule>
  </conditionalFormatting>
  <conditionalFormatting sqref="D48">
    <cfRule type="expression" dxfId="123" priority="3" stopIfTrue="1">
      <formula>NOT(MONTH(D48)=$B$35)</formula>
    </cfRule>
    <cfRule type="expression" dxfId="122" priority="4" stopIfTrue="1">
      <formula>MATCH(D48,(((#REF!))),0)&gt;0</formula>
    </cfRule>
  </conditionalFormatting>
  <conditionalFormatting sqref="L32">
    <cfRule type="expression" dxfId="121" priority="1" stopIfTrue="1">
      <formula>NOT(MONTH(L32)=$B$35)</formula>
    </cfRule>
    <cfRule type="expression" dxfId="120" priority="2" stopIfTrue="1">
      <formula>MATCH(L32,(((#REF!))),0)&gt;0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7B965-1432-40D0-89CB-1FC897A98597}">
  <sheetPr>
    <tabColor rgb="FF92D050"/>
  </sheetPr>
  <dimension ref="B1:T1387"/>
  <sheetViews>
    <sheetView workbookViewId="0">
      <selection activeCell="G8" sqref="G8"/>
    </sheetView>
  </sheetViews>
  <sheetFormatPr defaultRowHeight="12.75" x14ac:dyDescent="0.2"/>
  <cols>
    <col min="2" max="2" width="9.42578125" style="1" customWidth="1"/>
    <col min="3" max="9" width="18.85546875" style="1" customWidth="1"/>
    <col min="10" max="12" width="18.85546875" style="2" customWidth="1"/>
    <col min="13" max="13" width="5" style="163" customWidth="1"/>
    <col min="14" max="14" width="5" customWidth="1"/>
  </cols>
  <sheetData>
    <row r="1" spans="2:16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6" ht="23.25" x14ac:dyDescent="0.2">
      <c r="B2" s="234" t="s">
        <v>18</v>
      </c>
      <c r="C2" s="235"/>
      <c r="D2" s="235"/>
      <c r="E2" s="235"/>
      <c r="F2" s="235"/>
      <c r="G2" s="235"/>
      <c r="H2" s="235"/>
      <c r="I2" s="235"/>
      <c r="J2" s="235"/>
      <c r="K2" s="235"/>
      <c r="L2" s="236"/>
      <c r="M2" s="279"/>
    </row>
    <row r="3" spans="2:16" ht="20.25" x14ac:dyDescent="0.2">
      <c r="B3" s="237" t="s">
        <v>15</v>
      </c>
      <c r="C3" s="238"/>
      <c r="D3" s="238"/>
      <c r="E3" s="238"/>
      <c r="F3" s="238"/>
      <c r="G3" s="238"/>
      <c r="H3" s="238"/>
      <c r="I3" s="238"/>
      <c r="J3" s="238"/>
      <c r="K3" s="238"/>
      <c r="L3" s="239"/>
      <c r="M3" s="280"/>
    </row>
    <row r="4" spans="2:16" ht="19.5" thickBot="1" x14ac:dyDescent="0.25">
      <c r="B4" s="240" t="s">
        <v>57</v>
      </c>
      <c r="C4" s="241"/>
      <c r="D4" s="241"/>
      <c r="E4" s="241"/>
      <c r="F4" s="241"/>
      <c r="G4" s="241"/>
      <c r="H4" s="241"/>
      <c r="I4" s="241"/>
      <c r="J4" s="241"/>
      <c r="K4" s="241"/>
      <c r="L4" s="242"/>
      <c r="M4" s="281"/>
    </row>
    <row r="5" spans="2:16" ht="24" thickBot="1" x14ac:dyDescent="0.25">
      <c r="B5" s="293" t="s">
        <v>160</v>
      </c>
      <c r="C5" s="294"/>
      <c r="D5" s="294"/>
      <c r="E5" s="294"/>
      <c r="F5" s="294"/>
      <c r="G5" s="294"/>
      <c r="H5" s="294"/>
      <c r="I5" s="294"/>
      <c r="J5" s="294"/>
      <c r="K5" s="294"/>
      <c r="L5" s="295"/>
      <c r="M5" s="279"/>
    </row>
    <row r="6" spans="2:16" ht="23.25" x14ac:dyDescent="0.2">
      <c r="B6" s="110" t="s">
        <v>127</v>
      </c>
      <c r="C6" s="111"/>
      <c r="D6" s="245"/>
      <c r="E6" s="246" t="s">
        <v>128</v>
      </c>
      <c r="F6" s="247" t="s">
        <v>129</v>
      </c>
      <c r="G6" s="248" t="s">
        <v>130</v>
      </c>
      <c r="H6" s="248"/>
      <c r="I6" s="248"/>
      <c r="J6" s="249" t="s">
        <v>131</v>
      </c>
      <c r="K6" s="250"/>
      <c r="L6" s="251"/>
      <c r="M6" s="282"/>
    </row>
    <row r="7" spans="2:16" ht="36" x14ac:dyDescent="0.2">
      <c r="B7" s="112" t="s">
        <v>13</v>
      </c>
      <c r="C7" s="113"/>
      <c r="D7" s="252"/>
      <c r="E7" s="253"/>
      <c r="F7" s="254"/>
      <c r="G7" s="255" t="s">
        <v>132</v>
      </c>
      <c r="H7" s="255" t="s">
        <v>133</v>
      </c>
      <c r="I7" s="255" t="s">
        <v>134</v>
      </c>
      <c r="J7" s="256"/>
      <c r="K7" s="257"/>
      <c r="L7" s="258"/>
      <c r="M7" s="282"/>
    </row>
    <row r="8" spans="2:16" ht="36.75" thickBot="1" x14ac:dyDescent="0.25">
      <c r="B8" s="147" t="s">
        <v>14</v>
      </c>
      <c r="C8" s="148"/>
      <c r="D8" s="283"/>
      <c r="E8" s="48" t="s">
        <v>124</v>
      </c>
      <c r="F8" s="48" t="s">
        <v>161</v>
      </c>
      <c r="G8" s="48" t="s">
        <v>152</v>
      </c>
      <c r="H8" s="48" t="s">
        <v>138</v>
      </c>
      <c r="I8" s="48" t="s">
        <v>162</v>
      </c>
      <c r="J8" s="256"/>
      <c r="K8" s="257"/>
      <c r="L8" s="258"/>
      <c r="M8" s="282"/>
    </row>
    <row r="9" spans="2:16" ht="36" customHeight="1" thickBot="1" x14ac:dyDescent="0.25">
      <c r="B9" s="300" t="s">
        <v>159</v>
      </c>
      <c r="C9" s="301"/>
      <c r="D9" s="301"/>
      <c r="E9" s="301"/>
      <c r="F9" s="301"/>
      <c r="G9" s="301"/>
      <c r="H9" s="301"/>
      <c r="I9" s="301"/>
      <c r="J9" s="301"/>
      <c r="K9" s="301"/>
      <c r="L9" s="302"/>
      <c r="M9" s="284"/>
    </row>
    <row r="10" spans="2:16" x14ac:dyDescent="0.2">
      <c r="B10" s="153" t="s">
        <v>17</v>
      </c>
      <c r="C10" s="154"/>
      <c r="D10" s="72" t="s">
        <v>0</v>
      </c>
      <c r="E10" s="72" t="s">
        <v>1</v>
      </c>
      <c r="F10" s="72" t="s">
        <v>2</v>
      </c>
      <c r="G10" s="72" t="s">
        <v>3</v>
      </c>
      <c r="H10" s="72" t="s">
        <v>20</v>
      </c>
      <c r="I10" s="72" t="s">
        <v>4</v>
      </c>
      <c r="J10" s="92" t="s">
        <v>5</v>
      </c>
      <c r="K10" s="92" t="s">
        <v>16</v>
      </c>
      <c r="L10" s="74" t="s">
        <v>141</v>
      </c>
      <c r="M10" s="285"/>
    </row>
    <row r="11" spans="2:16" ht="24" x14ac:dyDescent="0.2">
      <c r="B11" s="33" t="s">
        <v>6</v>
      </c>
      <c r="C11" s="34">
        <v>44837</v>
      </c>
      <c r="D11" s="266" t="s">
        <v>142</v>
      </c>
      <c r="E11" s="266" t="s">
        <v>142</v>
      </c>
      <c r="F11" s="266" t="s">
        <v>142</v>
      </c>
      <c r="G11" s="267" t="s">
        <v>143</v>
      </c>
      <c r="H11" s="267" t="s">
        <v>143</v>
      </c>
      <c r="I11" s="48"/>
      <c r="J11" s="91" t="s">
        <v>147</v>
      </c>
      <c r="K11" s="91" t="s">
        <v>147</v>
      </c>
      <c r="L11" s="50"/>
      <c r="M11" s="286"/>
      <c r="O11" s="45" t="s">
        <v>142</v>
      </c>
      <c r="P11" s="45">
        <f>COUNTIF(D11:L71,"Fisiologia II")</f>
        <v>49</v>
      </c>
    </row>
    <row r="12" spans="2:16" ht="24" x14ac:dyDescent="0.2">
      <c r="B12" s="33" t="s">
        <v>7</v>
      </c>
      <c r="C12" s="34">
        <v>44838</v>
      </c>
      <c r="D12" s="266" t="s">
        <v>142</v>
      </c>
      <c r="E12" s="266" t="s">
        <v>142</v>
      </c>
      <c r="F12" s="266" t="s">
        <v>142</v>
      </c>
      <c r="G12" s="267" t="s">
        <v>143</v>
      </c>
      <c r="H12" s="267" t="s">
        <v>143</v>
      </c>
      <c r="I12" s="48"/>
      <c r="J12" s="91" t="s">
        <v>147</v>
      </c>
      <c r="K12" s="91" t="s">
        <v>147</v>
      </c>
      <c r="L12" s="50"/>
      <c r="M12" s="286"/>
      <c r="O12" s="45" t="s">
        <v>145</v>
      </c>
      <c r="P12" s="45">
        <f>COUNTIF(D11:L72,"Patol. Gen. ed Immunol.")</f>
        <v>49</v>
      </c>
    </row>
    <row r="13" spans="2:16" ht="24" x14ac:dyDescent="0.2">
      <c r="B13" s="33" t="s">
        <v>8</v>
      </c>
      <c r="C13" s="34">
        <v>44839</v>
      </c>
      <c r="D13" s="266" t="s">
        <v>142</v>
      </c>
      <c r="E13" s="266" t="s">
        <v>142</v>
      </c>
      <c r="F13" s="266" t="s">
        <v>142</v>
      </c>
      <c r="G13" s="267" t="s">
        <v>143</v>
      </c>
      <c r="H13" s="267" t="s">
        <v>143</v>
      </c>
      <c r="I13" s="269"/>
      <c r="J13" s="91" t="s">
        <v>147</v>
      </c>
      <c r="K13" s="91" t="s">
        <v>147</v>
      </c>
      <c r="L13" s="50"/>
      <c r="M13" s="286"/>
      <c r="O13" s="45" t="s">
        <v>146</v>
      </c>
      <c r="P13" s="45">
        <f>COUNTIF(D11:L73,"Biochimica Clin.")</f>
        <v>14</v>
      </c>
    </row>
    <row r="14" spans="2:16" ht="24" x14ac:dyDescent="0.2">
      <c r="B14" s="33" t="s">
        <v>9</v>
      </c>
      <c r="C14" s="34">
        <v>44840</v>
      </c>
      <c r="D14" s="48"/>
      <c r="E14" s="48"/>
      <c r="F14" s="48"/>
      <c r="G14" s="267" t="s">
        <v>143</v>
      </c>
      <c r="H14" s="267" t="s">
        <v>143</v>
      </c>
      <c r="I14" s="48"/>
      <c r="J14" s="91" t="s">
        <v>147</v>
      </c>
      <c r="K14" s="91" t="s">
        <v>147</v>
      </c>
      <c r="L14" s="50"/>
      <c r="M14" s="286"/>
      <c r="O14" s="45" t="s">
        <v>147</v>
      </c>
      <c r="P14" s="45">
        <f>COUNTIF(D11:L74,"Patologia Clin.")</f>
        <v>14</v>
      </c>
    </row>
    <row r="15" spans="2:16" ht="24" x14ac:dyDescent="0.2">
      <c r="B15" s="33" t="s">
        <v>10</v>
      </c>
      <c r="C15" s="34">
        <v>44841</v>
      </c>
      <c r="D15" s="48"/>
      <c r="E15" s="48"/>
      <c r="F15" s="48"/>
      <c r="G15" s="297" t="s">
        <v>143</v>
      </c>
      <c r="H15" s="297" t="s">
        <v>143</v>
      </c>
      <c r="I15" s="48"/>
      <c r="J15" s="91" t="s">
        <v>147</v>
      </c>
      <c r="K15" s="91" t="s">
        <v>147</v>
      </c>
      <c r="L15" s="270"/>
      <c r="M15" s="287"/>
      <c r="O15" s="45" t="s">
        <v>148</v>
      </c>
      <c r="P15" s="45">
        <f>COUNTIF(D11:L75,"Microbiologia Clin.")</f>
        <v>14</v>
      </c>
    </row>
    <row r="16" spans="2:16" x14ac:dyDescent="0.2">
      <c r="B16" s="37" t="s">
        <v>11</v>
      </c>
      <c r="C16" s="38">
        <v>44842</v>
      </c>
      <c r="D16" s="303"/>
      <c r="E16" s="304"/>
      <c r="F16" s="304"/>
      <c r="G16" s="304"/>
      <c r="H16" s="304"/>
      <c r="I16" s="304"/>
      <c r="J16" s="304"/>
      <c r="K16" s="304"/>
      <c r="L16" s="305"/>
      <c r="M16"/>
    </row>
    <row r="17" spans="2:13" x14ac:dyDescent="0.2">
      <c r="B17" s="37" t="s">
        <v>12</v>
      </c>
      <c r="C17" s="38">
        <v>44843</v>
      </c>
      <c r="D17" s="303"/>
      <c r="E17" s="304"/>
      <c r="F17" s="304"/>
      <c r="G17" s="304"/>
      <c r="H17" s="304"/>
      <c r="I17" s="304"/>
      <c r="J17" s="304"/>
      <c r="K17" s="304"/>
      <c r="L17" s="305"/>
      <c r="M17"/>
    </row>
    <row r="18" spans="2:13" x14ac:dyDescent="0.2">
      <c r="B18" s="33" t="s">
        <v>6</v>
      </c>
      <c r="C18" s="34">
        <v>44844</v>
      </c>
      <c r="D18" s="269"/>
      <c r="E18" s="269"/>
      <c r="F18" s="269"/>
      <c r="G18" s="48"/>
      <c r="H18" s="48"/>
      <c r="I18" s="48"/>
      <c r="J18" s="48"/>
      <c r="K18" s="48"/>
      <c r="L18" s="50"/>
      <c r="M18" s="286"/>
    </row>
    <row r="19" spans="2:13" x14ac:dyDescent="0.2">
      <c r="B19" s="33" t="s">
        <v>7</v>
      </c>
      <c r="C19" s="34">
        <v>44845</v>
      </c>
      <c r="D19" s="48"/>
      <c r="E19" s="48"/>
      <c r="F19" s="48"/>
      <c r="G19" s="48"/>
      <c r="H19" s="48"/>
      <c r="I19" s="48"/>
      <c r="J19" s="48"/>
      <c r="K19" s="48"/>
      <c r="L19" s="50"/>
      <c r="M19" s="286"/>
    </row>
    <row r="20" spans="2:13" x14ac:dyDescent="0.2">
      <c r="B20" s="33" t="s">
        <v>8</v>
      </c>
      <c r="C20" s="34">
        <v>44846</v>
      </c>
      <c r="D20" s="269"/>
      <c r="E20" s="269"/>
      <c r="F20" s="269"/>
      <c r="G20" s="269"/>
      <c r="H20" s="269"/>
      <c r="I20" s="269"/>
      <c r="J20" s="48"/>
      <c r="K20" s="48"/>
      <c r="L20" s="50"/>
      <c r="M20" s="286"/>
    </row>
    <row r="21" spans="2:13" x14ac:dyDescent="0.2">
      <c r="B21" s="33" t="s">
        <v>9</v>
      </c>
      <c r="C21" s="34">
        <v>44847</v>
      </c>
      <c r="D21" s="48"/>
      <c r="E21" s="48"/>
      <c r="F21" s="48"/>
      <c r="G21" s="48"/>
      <c r="H21" s="48"/>
      <c r="I21" s="48"/>
      <c r="J21" s="48"/>
      <c r="K21" s="48"/>
      <c r="L21" s="50"/>
      <c r="M21" s="286"/>
    </row>
    <row r="22" spans="2:13" x14ac:dyDescent="0.2">
      <c r="B22" s="33" t="s">
        <v>10</v>
      </c>
      <c r="C22" s="34">
        <v>44848</v>
      </c>
      <c r="D22" s="269"/>
      <c r="E22" s="269"/>
      <c r="F22" s="269"/>
      <c r="G22" s="48"/>
      <c r="H22" s="48"/>
      <c r="I22" s="48"/>
      <c r="J22" s="269"/>
      <c r="K22" s="269"/>
      <c r="L22" s="270"/>
      <c r="M22" s="287"/>
    </row>
    <row r="23" spans="2:13" x14ac:dyDescent="0.2">
      <c r="B23" s="37" t="s">
        <v>11</v>
      </c>
      <c r="C23" s="38">
        <v>44849</v>
      </c>
      <c r="D23" s="303"/>
      <c r="E23" s="304"/>
      <c r="F23" s="304"/>
      <c r="G23" s="304"/>
      <c r="H23" s="304"/>
      <c r="I23" s="304"/>
      <c r="J23" s="304"/>
      <c r="K23" s="304"/>
      <c r="L23" s="305"/>
      <c r="M23"/>
    </row>
    <row r="24" spans="2:13" x14ac:dyDescent="0.2">
      <c r="B24" s="37" t="s">
        <v>12</v>
      </c>
      <c r="C24" s="38">
        <v>44850</v>
      </c>
      <c r="D24" s="303"/>
      <c r="E24" s="304"/>
      <c r="F24" s="304"/>
      <c r="G24" s="304"/>
      <c r="H24" s="304"/>
      <c r="I24" s="304"/>
      <c r="J24" s="304"/>
      <c r="K24" s="304"/>
      <c r="L24" s="305"/>
      <c r="M24"/>
    </row>
    <row r="25" spans="2:13" ht="24" x14ac:dyDescent="0.2">
      <c r="B25" s="33" t="s">
        <v>6</v>
      </c>
      <c r="C25" s="34">
        <v>44851</v>
      </c>
      <c r="D25" s="266" t="s">
        <v>142</v>
      </c>
      <c r="E25" s="266" t="s">
        <v>142</v>
      </c>
      <c r="F25" s="266" t="s">
        <v>142</v>
      </c>
      <c r="G25" s="267" t="s">
        <v>143</v>
      </c>
      <c r="H25" s="267" t="s">
        <v>143</v>
      </c>
      <c r="I25" s="48"/>
      <c r="J25" s="91" t="s">
        <v>147</v>
      </c>
      <c r="K25" s="91" t="s">
        <v>147</v>
      </c>
      <c r="L25" s="50"/>
      <c r="M25" s="286"/>
    </row>
    <row r="26" spans="2:13" ht="24" x14ac:dyDescent="0.2">
      <c r="B26" s="33" t="s">
        <v>7</v>
      </c>
      <c r="C26" s="34">
        <v>44852</v>
      </c>
      <c r="D26" s="266" t="s">
        <v>142</v>
      </c>
      <c r="E26" s="266" t="s">
        <v>142</v>
      </c>
      <c r="F26" s="266" t="s">
        <v>142</v>
      </c>
      <c r="G26" s="267" t="s">
        <v>143</v>
      </c>
      <c r="H26" s="267" t="s">
        <v>143</v>
      </c>
      <c r="I26" s="48"/>
      <c r="J26" s="91" t="s">
        <v>147</v>
      </c>
      <c r="K26" s="91" t="s">
        <v>147</v>
      </c>
      <c r="L26" s="50"/>
      <c r="M26" s="286"/>
    </row>
    <row r="27" spans="2:13" ht="24" x14ac:dyDescent="0.2">
      <c r="B27" s="33" t="s">
        <v>8</v>
      </c>
      <c r="C27" s="34">
        <v>44853</v>
      </c>
      <c r="D27" s="266" t="s">
        <v>142</v>
      </c>
      <c r="E27" s="266" t="s">
        <v>142</v>
      </c>
      <c r="F27" s="266" t="s">
        <v>142</v>
      </c>
      <c r="G27" s="267" t="s">
        <v>143</v>
      </c>
      <c r="H27" s="267" t="s">
        <v>143</v>
      </c>
      <c r="I27" s="269"/>
      <c r="J27" s="268" t="s">
        <v>144</v>
      </c>
      <c r="K27" s="268" t="s">
        <v>144</v>
      </c>
      <c r="L27" s="50"/>
      <c r="M27" s="286"/>
    </row>
    <row r="28" spans="2:13" ht="24" x14ac:dyDescent="0.2">
      <c r="B28" s="33" t="s">
        <v>9</v>
      </c>
      <c r="C28" s="34">
        <v>44854</v>
      </c>
      <c r="D28" s="266" t="s">
        <v>142</v>
      </c>
      <c r="E28" s="266" t="s">
        <v>142</v>
      </c>
      <c r="F28" s="266" t="s">
        <v>142</v>
      </c>
      <c r="G28" s="267" t="s">
        <v>143</v>
      </c>
      <c r="H28" s="267" t="s">
        <v>143</v>
      </c>
      <c r="I28" s="48"/>
      <c r="J28" s="268" t="s">
        <v>144</v>
      </c>
      <c r="K28" s="268" t="s">
        <v>144</v>
      </c>
      <c r="L28" s="50"/>
      <c r="M28" s="286"/>
    </row>
    <row r="29" spans="2:13" ht="24" x14ac:dyDescent="0.2">
      <c r="B29" s="33" t="s">
        <v>10</v>
      </c>
      <c r="C29" s="34">
        <v>44855</v>
      </c>
      <c r="D29" s="306" t="s">
        <v>142</v>
      </c>
      <c r="E29" s="306" t="s">
        <v>142</v>
      </c>
      <c r="F29" s="306" t="s">
        <v>142</v>
      </c>
      <c r="G29" s="297" t="s">
        <v>143</v>
      </c>
      <c r="H29" s="297" t="s">
        <v>143</v>
      </c>
      <c r="I29" s="48"/>
      <c r="J29" s="268" t="s">
        <v>144</v>
      </c>
      <c r="K29" s="268" t="s">
        <v>144</v>
      </c>
      <c r="L29" s="270"/>
      <c r="M29" s="287"/>
    </row>
    <row r="30" spans="2:13" x14ac:dyDescent="0.2">
      <c r="B30" s="37" t="s">
        <v>11</v>
      </c>
      <c r="C30" s="38">
        <v>44856</v>
      </c>
      <c r="D30" s="303"/>
      <c r="E30" s="304"/>
      <c r="F30" s="304"/>
      <c r="G30" s="304"/>
      <c r="H30" s="304"/>
      <c r="I30" s="304"/>
      <c r="J30" s="304"/>
      <c r="K30" s="304"/>
      <c r="L30" s="305"/>
      <c r="M30"/>
    </row>
    <row r="31" spans="2:13" x14ac:dyDescent="0.2">
      <c r="B31" s="37" t="s">
        <v>12</v>
      </c>
      <c r="C31" s="38">
        <v>44857</v>
      </c>
      <c r="D31" s="303"/>
      <c r="E31" s="304"/>
      <c r="F31" s="304"/>
      <c r="G31" s="304"/>
      <c r="H31" s="304"/>
      <c r="I31" s="304"/>
      <c r="J31" s="304"/>
      <c r="K31" s="304"/>
      <c r="L31" s="305"/>
      <c r="M31"/>
    </row>
    <row r="32" spans="2:13" x14ac:dyDescent="0.2">
      <c r="B32" s="39" t="s">
        <v>6</v>
      </c>
      <c r="C32" s="34">
        <v>44858</v>
      </c>
      <c r="D32" s="48"/>
      <c r="E32" s="48"/>
      <c r="F32" s="48"/>
      <c r="G32" s="48"/>
      <c r="H32" s="48"/>
      <c r="I32" s="48"/>
      <c r="J32" s="48"/>
      <c r="K32" s="48"/>
      <c r="L32" s="50"/>
      <c r="M32" s="286"/>
    </row>
    <row r="33" spans="2:13" x14ac:dyDescent="0.2">
      <c r="B33" s="33" t="s">
        <v>7</v>
      </c>
      <c r="C33" s="34">
        <v>44859</v>
      </c>
      <c r="D33" s="48"/>
      <c r="E33" s="48"/>
      <c r="F33" s="48"/>
      <c r="G33" s="48"/>
      <c r="H33" s="48"/>
      <c r="I33" s="48"/>
      <c r="J33" s="48"/>
      <c r="K33" s="48"/>
      <c r="L33" s="50"/>
      <c r="M33" s="286"/>
    </row>
    <row r="34" spans="2:13" x14ac:dyDescent="0.2">
      <c r="B34" s="33" t="s">
        <v>8</v>
      </c>
      <c r="C34" s="34">
        <v>44860</v>
      </c>
      <c r="D34" s="269"/>
      <c r="E34" s="269"/>
      <c r="F34" s="269"/>
      <c r="G34" s="269"/>
      <c r="H34" s="269"/>
      <c r="I34" s="269"/>
      <c r="J34" s="48"/>
      <c r="K34" s="48"/>
      <c r="L34" s="50"/>
      <c r="M34" s="286"/>
    </row>
    <row r="35" spans="2:13" x14ac:dyDescent="0.2">
      <c r="B35" s="33" t="s">
        <v>9</v>
      </c>
      <c r="C35" s="34">
        <v>44861</v>
      </c>
      <c r="D35" s="48"/>
      <c r="E35" s="48"/>
      <c r="F35" s="48"/>
      <c r="G35" s="48"/>
      <c r="H35" s="48"/>
      <c r="I35" s="48"/>
      <c r="J35" s="48"/>
      <c r="K35" s="48"/>
      <c r="L35" s="50"/>
      <c r="M35" s="286"/>
    </row>
    <row r="36" spans="2:13" x14ac:dyDescent="0.2">
      <c r="B36" s="33" t="s">
        <v>10</v>
      </c>
      <c r="C36" s="34">
        <v>44862</v>
      </c>
      <c r="D36" s="269"/>
      <c r="E36" s="269"/>
      <c r="F36" s="269"/>
      <c r="G36" s="48"/>
      <c r="H36" s="48"/>
      <c r="I36" s="48"/>
      <c r="J36" s="269"/>
      <c r="K36" s="269"/>
      <c r="L36" s="270"/>
      <c r="M36" s="287"/>
    </row>
    <row r="37" spans="2:13" x14ac:dyDescent="0.2">
      <c r="B37" s="37" t="s">
        <v>11</v>
      </c>
      <c r="C37" s="38">
        <v>44863</v>
      </c>
      <c r="D37" s="303"/>
      <c r="E37" s="304"/>
      <c r="F37" s="304"/>
      <c r="G37" s="304"/>
      <c r="H37" s="304"/>
      <c r="I37" s="304"/>
      <c r="J37" s="304"/>
      <c r="K37" s="304"/>
      <c r="L37" s="305"/>
      <c r="M37"/>
    </row>
    <row r="38" spans="2:13" x14ac:dyDescent="0.2">
      <c r="B38" s="37" t="s">
        <v>12</v>
      </c>
      <c r="C38" s="38">
        <v>44864</v>
      </c>
      <c r="D38" s="303"/>
      <c r="E38" s="304"/>
      <c r="F38" s="304"/>
      <c r="G38" s="304"/>
      <c r="H38" s="304"/>
      <c r="I38" s="304"/>
      <c r="J38" s="304"/>
      <c r="K38" s="304"/>
      <c r="L38" s="305"/>
      <c r="M38"/>
    </row>
    <row r="39" spans="2:13" x14ac:dyDescent="0.2">
      <c r="B39" s="46" t="s">
        <v>6</v>
      </c>
      <c r="C39" s="47">
        <v>44865</v>
      </c>
      <c r="D39" s="307" t="s">
        <v>72</v>
      </c>
      <c r="E39" s="307"/>
      <c r="F39" s="307"/>
      <c r="G39" s="307"/>
      <c r="H39" s="307"/>
      <c r="I39" s="308"/>
      <c r="J39" s="307"/>
      <c r="K39" s="307"/>
      <c r="L39" s="309"/>
      <c r="M39" s="286"/>
    </row>
    <row r="40" spans="2:13" x14ac:dyDescent="0.2">
      <c r="B40" s="37" t="s">
        <v>7</v>
      </c>
      <c r="C40" s="38">
        <v>44866</v>
      </c>
      <c r="D40" s="303"/>
      <c r="E40" s="304"/>
      <c r="F40" s="304"/>
      <c r="G40" s="304"/>
      <c r="H40" s="304"/>
      <c r="I40" s="304"/>
      <c r="J40" s="304"/>
      <c r="K40" s="304"/>
      <c r="L40" s="305"/>
      <c r="M40" s="286"/>
    </row>
    <row r="41" spans="2:13" ht="24" x14ac:dyDescent="0.2">
      <c r="B41" s="33" t="s">
        <v>8</v>
      </c>
      <c r="C41" s="34">
        <v>44867</v>
      </c>
      <c r="D41" s="266" t="s">
        <v>142</v>
      </c>
      <c r="E41" s="266" t="s">
        <v>142</v>
      </c>
      <c r="F41" s="266" t="s">
        <v>142</v>
      </c>
      <c r="G41" s="267" t="s">
        <v>143</v>
      </c>
      <c r="H41" s="310" t="s">
        <v>143</v>
      </c>
      <c r="J41" s="311" t="s">
        <v>144</v>
      </c>
      <c r="K41" s="268" t="s">
        <v>144</v>
      </c>
      <c r="L41" s="291" t="s">
        <v>144</v>
      </c>
      <c r="M41" s="286"/>
    </row>
    <row r="42" spans="2:13" ht="24" x14ac:dyDescent="0.2">
      <c r="B42" s="33" t="s">
        <v>9</v>
      </c>
      <c r="C42" s="34">
        <v>44868</v>
      </c>
      <c r="D42" s="266" t="s">
        <v>142</v>
      </c>
      <c r="E42" s="266" t="s">
        <v>142</v>
      </c>
      <c r="F42" s="266" t="s">
        <v>142</v>
      </c>
      <c r="G42" s="267" t="s">
        <v>143</v>
      </c>
      <c r="H42" s="310" t="s">
        <v>143</v>
      </c>
      <c r="I42" s="48"/>
      <c r="J42" s="311" t="s">
        <v>144</v>
      </c>
      <c r="K42" s="268" t="s">
        <v>144</v>
      </c>
      <c r="L42" s="291" t="s">
        <v>144</v>
      </c>
      <c r="M42" s="286"/>
    </row>
    <row r="43" spans="2:13" ht="24" x14ac:dyDescent="0.2">
      <c r="B43" s="33" t="s">
        <v>10</v>
      </c>
      <c r="C43" s="34">
        <v>44869</v>
      </c>
      <c r="D43" s="266" t="s">
        <v>142</v>
      </c>
      <c r="E43" s="266" t="s">
        <v>142</v>
      </c>
      <c r="F43" s="306" t="s">
        <v>142</v>
      </c>
      <c r="G43" s="297" t="s">
        <v>143</v>
      </c>
      <c r="H43" s="312" t="s">
        <v>143</v>
      </c>
      <c r="I43" s="48"/>
      <c r="J43" s="311" t="s">
        <v>144</v>
      </c>
      <c r="K43" s="268" t="s">
        <v>144</v>
      </c>
      <c r="L43" s="270"/>
      <c r="M43" s="287"/>
    </row>
    <row r="44" spans="2:13" x14ac:dyDescent="0.2">
      <c r="B44" s="37" t="s">
        <v>11</v>
      </c>
      <c r="C44" s="38">
        <v>44870</v>
      </c>
      <c r="D44" s="303"/>
      <c r="E44" s="304"/>
      <c r="F44" s="304"/>
      <c r="G44" s="304"/>
      <c r="H44" s="304"/>
      <c r="I44" s="304"/>
      <c r="J44" s="304"/>
      <c r="K44" s="304"/>
      <c r="L44" s="305"/>
      <c r="M44"/>
    </row>
    <row r="45" spans="2:13" x14ac:dyDescent="0.2">
      <c r="B45" s="37" t="s">
        <v>12</v>
      </c>
      <c r="C45" s="38">
        <v>44871</v>
      </c>
      <c r="D45" s="303"/>
      <c r="E45" s="304"/>
      <c r="F45" s="304"/>
      <c r="G45" s="304"/>
      <c r="H45" s="304"/>
      <c r="I45" s="304"/>
      <c r="J45" s="304"/>
      <c r="K45" s="304"/>
      <c r="L45" s="305"/>
      <c r="M45"/>
    </row>
    <row r="46" spans="2:13" x14ac:dyDescent="0.2">
      <c r="B46" s="33" t="s">
        <v>6</v>
      </c>
      <c r="C46" s="34">
        <v>44872</v>
      </c>
      <c r="D46" s="269"/>
      <c r="E46" s="269"/>
      <c r="F46" s="269"/>
      <c r="G46" s="48"/>
      <c r="H46" s="313"/>
      <c r="I46" s="313"/>
      <c r="J46" s="314"/>
      <c r="K46" s="48"/>
      <c r="L46" s="50"/>
      <c r="M46" s="286"/>
    </row>
    <row r="47" spans="2:13" x14ac:dyDescent="0.2">
      <c r="B47" s="33" t="s">
        <v>7</v>
      </c>
      <c r="C47" s="34">
        <v>44873</v>
      </c>
      <c r="D47" s="48"/>
      <c r="E47" s="48"/>
      <c r="F47" s="48"/>
      <c r="G47" s="48"/>
      <c r="H47" s="313"/>
      <c r="I47" s="313"/>
      <c r="J47" s="314"/>
      <c r="K47" s="48"/>
      <c r="L47" s="50"/>
      <c r="M47" s="286"/>
    </row>
    <row r="48" spans="2:13" x14ac:dyDescent="0.2">
      <c r="B48" s="33" t="s">
        <v>8</v>
      </c>
      <c r="C48" s="34">
        <v>44874</v>
      </c>
      <c r="D48" s="269"/>
      <c r="E48" s="269"/>
      <c r="F48" s="269"/>
      <c r="G48" s="269"/>
      <c r="H48" s="315"/>
      <c r="I48" s="315"/>
      <c r="J48" s="314"/>
      <c r="K48" s="48"/>
      <c r="L48" s="50"/>
      <c r="M48" s="286"/>
    </row>
    <row r="49" spans="2:20" x14ac:dyDescent="0.2">
      <c r="B49" s="33" t="s">
        <v>9</v>
      </c>
      <c r="C49" s="34">
        <v>44875</v>
      </c>
      <c r="D49" s="48"/>
      <c r="E49" s="48"/>
      <c r="F49" s="48"/>
      <c r="G49" s="48"/>
      <c r="H49" s="313"/>
      <c r="I49" s="313"/>
      <c r="J49" s="314"/>
      <c r="K49" s="48"/>
      <c r="L49" s="50"/>
      <c r="M49" s="286"/>
    </row>
    <row r="50" spans="2:20" x14ac:dyDescent="0.2">
      <c r="B50" s="33" t="s">
        <v>10</v>
      </c>
      <c r="C50" s="34">
        <v>44876</v>
      </c>
      <c r="D50" s="269"/>
      <c r="E50" s="269"/>
      <c r="F50" s="269"/>
      <c r="G50" s="48"/>
      <c r="H50" s="313"/>
      <c r="I50" s="313"/>
      <c r="J50" s="316"/>
      <c r="K50" s="269"/>
      <c r="L50" s="270"/>
      <c r="M50" s="287"/>
    </row>
    <row r="51" spans="2:20" x14ac:dyDescent="0.2">
      <c r="B51" s="37" t="s">
        <v>11</v>
      </c>
      <c r="C51" s="38">
        <v>44877</v>
      </c>
      <c r="D51" s="303"/>
      <c r="E51" s="304"/>
      <c r="F51" s="304"/>
      <c r="G51" s="304"/>
      <c r="H51" s="304"/>
      <c r="I51" s="304"/>
      <c r="J51" s="304"/>
      <c r="K51" s="304"/>
      <c r="L51" s="305"/>
      <c r="M51"/>
    </row>
    <row r="52" spans="2:20" x14ac:dyDescent="0.2">
      <c r="B52" s="37" t="s">
        <v>12</v>
      </c>
      <c r="C52" s="38">
        <v>44878</v>
      </c>
      <c r="D52" s="303"/>
      <c r="E52" s="304"/>
      <c r="F52" s="304"/>
      <c r="G52" s="304"/>
      <c r="H52" s="304"/>
      <c r="I52" s="304"/>
      <c r="J52" s="304"/>
      <c r="K52" s="304"/>
      <c r="L52" s="305"/>
      <c r="M52"/>
    </row>
    <row r="53" spans="2:20" ht="24" x14ac:dyDescent="0.2">
      <c r="B53" s="33" t="s">
        <v>6</v>
      </c>
      <c r="C53" s="34">
        <v>44879</v>
      </c>
      <c r="D53" s="48"/>
      <c r="E53" s="48"/>
      <c r="F53" s="267" t="s">
        <v>143</v>
      </c>
      <c r="G53" s="267" t="s">
        <v>143</v>
      </c>
      <c r="H53" s="310" t="s">
        <v>143</v>
      </c>
      <c r="I53" s="313"/>
      <c r="J53" s="317" t="s">
        <v>149</v>
      </c>
      <c r="K53" s="276" t="s">
        <v>149</v>
      </c>
      <c r="L53" s="50"/>
      <c r="M53" s="286"/>
    </row>
    <row r="54" spans="2:20" ht="24" x14ac:dyDescent="0.2">
      <c r="B54" s="33" t="s">
        <v>7</v>
      </c>
      <c r="C54" s="34">
        <v>44880</v>
      </c>
      <c r="D54" s="48"/>
      <c r="E54" s="48"/>
      <c r="F54" s="267" t="s">
        <v>143</v>
      </c>
      <c r="G54" s="267" t="s">
        <v>143</v>
      </c>
      <c r="H54" s="310" t="s">
        <v>143</v>
      </c>
      <c r="I54" s="313"/>
      <c r="J54" s="317" t="s">
        <v>149</v>
      </c>
      <c r="K54" s="276" t="s">
        <v>149</v>
      </c>
      <c r="L54" s="296" t="s">
        <v>149</v>
      </c>
      <c r="M54" s="286"/>
    </row>
    <row r="55" spans="2:20" ht="24" x14ac:dyDescent="0.2">
      <c r="B55" s="33" t="s">
        <v>8</v>
      </c>
      <c r="C55" s="34">
        <v>44881</v>
      </c>
      <c r="D55" s="48"/>
      <c r="E55" s="48"/>
      <c r="F55" s="267" t="s">
        <v>143</v>
      </c>
      <c r="G55" s="267" t="s">
        <v>143</v>
      </c>
      <c r="H55" s="310" t="s">
        <v>143</v>
      </c>
      <c r="I55" s="315"/>
      <c r="J55" s="317" t="s">
        <v>149</v>
      </c>
      <c r="K55" s="276" t="s">
        <v>149</v>
      </c>
      <c r="L55" s="296" t="s">
        <v>149</v>
      </c>
      <c r="M55" s="286"/>
    </row>
    <row r="56" spans="2:20" ht="24" x14ac:dyDescent="0.2">
      <c r="B56" s="33" t="s">
        <v>9</v>
      </c>
      <c r="C56" s="34">
        <v>44882</v>
      </c>
      <c r="D56" s="48"/>
      <c r="E56" s="48"/>
      <c r="F56" s="267" t="s">
        <v>143</v>
      </c>
      <c r="G56" s="267" t="s">
        <v>143</v>
      </c>
      <c r="H56" s="310" t="s">
        <v>143</v>
      </c>
      <c r="I56" s="313"/>
      <c r="J56" s="317" t="s">
        <v>149</v>
      </c>
      <c r="K56" s="276" t="s">
        <v>149</v>
      </c>
      <c r="L56" s="296" t="s">
        <v>149</v>
      </c>
      <c r="M56" s="286"/>
    </row>
    <row r="57" spans="2:20" ht="24" x14ac:dyDescent="0.2">
      <c r="B57" s="33" t="s">
        <v>10</v>
      </c>
      <c r="C57" s="34">
        <v>44883</v>
      </c>
      <c r="D57" s="48"/>
      <c r="E57" s="48"/>
      <c r="F57" s="267" t="s">
        <v>143</v>
      </c>
      <c r="G57" s="267" t="s">
        <v>143</v>
      </c>
      <c r="H57" s="310" t="s">
        <v>143</v>
      </c>
      <c r="I57" s="313"/>
      <c r="J57" s="317" t="s">
        <v>149</v>
      </c>
      <c r="K57" s="276" t="s">
        <v>149</v>
      </c>
      <c r="L57" s="296" t="s">
        <v>149</v>
      </c>
      <c r="M57" s="287"/>
    </row>
    <row r="58" spans="2:20" x14ac:dyDescent="0.2">
      <c r="B58" s="37" t="s">
        <v>11</v>
      </c>
      <c r="C58" s="38">
        <v>44884</v>
      </c>
      <c r="D58" s="303"/>
      <c r="E58" s="304"/>
      <c r="F58" s="304"/>
      <c r="G58" s="304"/>
      <c r="H58" s="304"/>
      <c r="I58" s="304"/>
      <c r="J58" s="304"/>
      <c r="K58" s="304"/>
      <c r="L58" s="305"/>
      <c r="M58"/>
    </row>
    <row r="59" spans="2:20" x14ac:dyDescent="0.2">
      <c r="B59" s="37" t="s">
        <v>12</v>
      </c>
      <c r="C59" s="38">
        <v>44885</v>
      </c>
      <c r="D59" s="303"/>
      <c r="E59" s="304"/>
      <c r="F59" s="304"/>
      <c r="G59" s="304"/>
      <c r="H59" s="304"/>
      <c r="I59" s="304"/>
      <c r="J59" s="304"/>
      <c r="K59" s="304"/>
      <c r="L59" s="305"/>
      <c r="M59"/>
    </row>
    <row r="60" spans="2:20" x14ac:dyDescent="0.2">
      <c r="B60" s="33" t="s">
        <v>6</v>
      </c>
      <c r="C60" s="34">
        <v>44886</v>
      </c>
      <c r="D60" s="48"/>
      <c r="E60" s="48"/>
      <c r="F60" s="48"/>
      <c r="G60" s="48"/>
      <c r="H60" s="48"/>
      <c r="I60" s="313"/>
      <c r="J60" s="48"/>
      <c r="K60" s="48"/>
      <c r="L60" s="50"/>
      <c r="N60" s="191"/>
      <c r="O60" s="191"/>
      <c r="P60" s="191"/>
      <c r="Q60" s="191"/>
      <c r="R60" s="191"/>
      <c r="S60" s="191"/>
      <c r="T60" s="191"/>
    </row>
    <row r="61" spans="2:20" x14ac:dyDescent="0.2">
      <c r="B61" s="33" t="s">
        <v>7</v>
      </c>
      <c r="C61" s="34">
        <v>44887</v>
      </c>
      <c r="D61" s="48"/>
      <c r="E61" s="48"/>
      <c r="F61" s="48"/>
      <c r="G61" s="48"/>
      <c r="H61" s="48"/>
      <c r="I61" s="313"/>
      <c r="J61" s="48"/>
      <c r="K61" s="48"/>
      <c r="L61" s="50"/>
      <c r="N61" s="191"/>
      <c r="O61" s="191"/>
      <c r="P61" s="191"/>
      <c r="Q61" s="191"/>
      <c r="R61" s="191"/>
      <c r="S61" s="191"/>
      <c r="T61" s="191"/>
    </row>
    <row r="62" spans="2:20" x14ac:dyDescent="0.2">
      <c r="B62" s="33" t="s">
        <v>8</v>
      </c>
      <c r="C62" s="34">
        <v>44888</v>
      </c>
      <c r="D62" s="48"/>
      <c r="E62" s="48"/>
      <c r="F62" s="48"/>
      <c r="G62" s="48"/>
      <c r="H62" s="48"/>
      <c r="I62" s="315"/>
      <c r="J62" s="48"/>
      <c r="K62" s="48"/>
      <c r="L62" s="50"/>
      <c r="N62" s="191"/>
      <c r="O62" s="191"/>
      <c r="P62" s="191"/>
      <c r="Q62" s="191"/>
      <c r="R62" s="191"/>
      <c r="S62" s="191"/>
      <c r="T62" s="191"/>
    </row>
    <row r="63" spans="2:20" x14ac:dyDescent="0.2">
      <c r="B63" s="33" t="s">
        <v>9</v>
      </c>
      <c r="C63" s="34">
        <v>44889</v>
      </c>
      <c r="D63" s="48"/>
      <c r="E63" s="48"/>
      <c r="F63" s="48"/>
      <c r="G63" s="48"/>
      <c r="H63" s="48"/>
      <c r="I63" s="313"/>
      <c r="J63" s="48"/>
      <c r="K63" s="48"/>
      <c r="L63" s="50"/>
      <c r="N63" s="191"/>
      <c r="O63" s="191"/>
      <c r="P63" s="191"/>
      <c r="Q63" s="191"/>
      <c r="R63" s="191"/>
      <c r="S63" s="191"/>
      <c r="T63" s="191"/>
    </row>
    <row r="64" spans="2:20" x14ac:dyDescent="0.2">
      <c r="B64" s="33" t="s">
        <v>10</v>
      </c>
      <c r="C64" s="34">
        <v>44890</v>
      </c>
      <c r="D64" s="48"/>
      <c r="E64" s="48"/>
      <c r="F64" s="48"/>
      <c r="G64" s="48"/>
      <c r="H64" s="48"/>
      <c r="I64" s="313"/>
      <c r="J64" s="48"/>
      <c r="K64" s="48"/>
      <c r="L64" s="50"/>
      <c r="N64" s="191"/>
      <c r="O64" s="191"/>
      <c r="P64" s="191"/>
      <c r="Q64" s="191"/>
      <c r="R64" s="191"/>
      <c r="S64" s="191"/>
      <c r="T64" s="191"/>
    </row>
    <row r="65" spans="2:20" x14ac:dyDescent="0.2">
      <c r="B65" s="37" t="s">
        <v>11</v>
      </c>
      <c r="C65" s="38">
        <v>44891</v>
      </c>
      <c r="D65" s="303"/>
      <c r="E65" s="304"/>
      <c r="F65" s="304"/>
      <c r="G65" s="304"/>
      <c r="H65" s="304"/>
      <c r="I65" s="304"/>
      <c r="J65" s="304"/>
      <c r="K65" s="304"/>
      <c r="L65" s="305"/>
      <c r="N65" s="191"/>
      <c r="O65" s="191"/>
      <c r="P65" s="191"/>
      <c r="Q65" s="191"/>
      <c r="R65" s="191"/>
      <c r="S65" s="191"/>
      <c r="T65" s="191"/>
    </row>
    <row r="66" spans="2:20" x14ac:dyDescent="0.2">
      <c r="B66" s="37" t="s">
        <v>12</v>
      </c>
      <c r="C66" s="38">
        <v>44892</v>
      </c>
      <c r="D66" s="303"/>
      <c r="E66" s="304"/>
      <c r="F66" s="304"/>
      <c r="G66" s="304"/>
      <c r="H66" s="304"/>
      <c r="I66" s="304"/>
      <c r="J66" s="304"/>
      <c r="K66" s="304"/>
      <c r="L66" s="305"/>
      <c r="N66" s="191"/>
      <c r="O66" s="191"/>
      <c r="P66" s="191"/>
      <c r="Q66" s="191"/>
      <c r="R66" s="191"/>
      <c r="S66" s="191"/>
      <c r="T66" s="191"/>
    </row>
    <row r="67" spans="2:20" ht="24" x14ac:dyDescent="0.2">
      <c r="B67" s="33" t="s">
        <v>6</v>
      </c>
      <c r="C67" s="34">
        <v>44893</v>
      </c>
      <c r="D67" s="266" t="s">
        <v>142</v>
      </c>
      <c r="E67" s="266" t="s">
        <v>142</v>
      </c>
      <c r="F67" s="266" t="s">
        <v>142</v>
      </c>
      <c r="G67" s="267" t="s">
        <v>143</v>
      </c>
      <c r="H67" s="310" t="s">
        <v>143</v>
      </c>
      <c r="I67" s="313"/>
      <c r="J67" s="48"/>
      <c r="K67" s="48"/>
      <c r="L67" s="50"/>
      <c r="N67" s="191"/>
      <c r="O67" s="191"/>
      <c r="P67" s="191"/>
      <c r="Q67" s="191"/>
      <c r="R67" s="191"/>
      <c r="S67" s="191"/>
      <c r="T67" s="191"/>
    </row>
    <row r="68" spans="2:20" ht="24" x14ac:dyDescent="0.2">
      <c r="B68" s="33" t="s">
        <v>7</v>
      </c>
      <c r="C68" s="34">
        <v>44894</v>
      </c>
      <c r="D68" s="266" t="s">
        <v>142</v>
      </c>
      <c r="E68" s="266" t="s">
        <v>142</v>
      </c>
      <c r="F68" s="306" t="s">
        <v>142</v>
      </c>
      <c r="G68" s="267" t="s">
        <v>143</v>
      </c>
      <c r="H68" s="310" t="s">
        <v>143</v>
      </c>
      <c r="I68" s="313"/>
      <c r="J68" s="48"/>
      <c r="K68" s="48"/>
      <c r="L68" s="50"/>
      <c r="N68" s="191"/>
      <c r="O68" s="191"/>
      <c r="P68" s="191"/>
      <c r="Q68" s="191"/>
      <c r="R68" s="191"/>
      <c r="S68" s="191"/>
      <c r="T68" s="191"/>
    </row>
    <row r="69" spans="2:20" ht="24" x14ac:dyDescent="0.2">
      <c r="B69" s="39" t="s">
        <v>8</v>
      </c>
      <c r="C69" s="34">
        <v>44895</v>
      </c>
      <c r="D69" s="266" t="s">
        <v>142</v>
      </c>
      <c r="E69" s="266" t="s">
        <v>142</v>
      </c>
      <c r="F69" s="266" t="s">
        <v>142</v>
      </c>
      <c r="G69" s="267" t="s">
        <v>143</v>
      </c>
      <c r="H69" s="310" t="s">
        <v>143</v>
      </c>
      <c r="I69" s="315"/>
      <c r="J69" s="48"/>
      <c r="K69" s="48"/>
      <c r="L69" s="50"/>
      <c r="N69" s="191"/>
      <c r="O69" s="191"/>
      <c r="P69" s="191"/>
      <c r="Q69" s="191"/>
      <c r="R69" s="191"/>
      <c r="S69" s="191"/>
      <c r="T69" s="191"/>
    </row>
    <row r="70" spans="2:20" ht="24" x14ac:dyDescent="0.2">
      <c r="B70" s="33" t="s">
        <v>9</v>
      </c>
      <c r="C70" s="34">
        <v>44896</v>
      </c>
      <c r="D70" s="266" t="s">
        <v>142</v>
      </c>
      <c r="E70" s="266" t="s">
        <v>142</v>
      </c>
      <c r="F70" s="266" t="s">
        <v>142</v>
      </c>
      <c r="G70" s="267" t="s">
        <v>143</v>
      </c>
      <c r="H70" s="310" t="s">
        <v>143</v>
      </c>
      <c r="I70" s="313"/>
      <c r="J70" s="48"/>
      <c r="K70" s="48"/>
      <c r="L70" s="50"/>
      <c r="N70" s="191"/>
      <c r="O70" s="191"/>
      <c r="P70" s="191"/>
      <c r="Q70" s="191"/>
      <c r="R70" s="191"/>
      <c r="S70" s="191"/>
      <c r="T70" s="191"/>
    </row>
    <row r="71" spans="2:20" ht="13.5" thickBot="1" x14ac:dyDescent="0.25">
      <c r="B71" s="33" t="s">
        <v>10</v>
      </c>
      <c r="C71" s="34">
        <v>44897</v>
      </c>
      <c r="D71" s="306" t="s">
        <v>142</v>
      </c>
      <c r="E71" s="306" t="s">
        <v>142</v>
      </c>
      <c r="F71" s="306" t="s">
        <v>142</v>
      </c>
      <c r="G71" s="306" t="s">
        <v>142</v>
      </c>
      <c r="H71" s="318"/>
      <c r="I71" s="313"/>
      <c r="J71" s="48"/>
      <c r="K71" s="48"/>
      <c r="L71" s="50"/>
    </row>
    <row r="72" spans="2:20" x14ac:dyDescent="0.2">
      <c r="B72" s="133" t="s">
        <v>60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5"/>
    </row>
    <row r="73" spans="2:20" ht="13.5" thickBot="1" x14ac:dyDescent="0.25">
      <c r="B73" s="136"/>
      <c r="C73" s="137"/>
      <c r="D73" s="137"/>
      <c r="E73" s="137"/>
      <c r="F73" s="137"/>
      <c r="G73" s="137"/>
      <c r="H73" s="137"/>
      <c r="I73" s="137"/>
      <c r="J73" s="137"/>
      <c r="K73" s="137"/>
      <c r="L73" s="138"/>
    </row>
    <row r="74" spans="2:20" x14ac:dyDescent="0.2">
      <c r="B74" s="133" t="s">
        <v>59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5"/>
    </row>
    <row r="75" spans="2:20" ht="13.5" thickBot="1" x14ac:dyDescent="0.25"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8"/>
    </row>
    <row r="76" spans="2:20" x14ac:dyDescent="0.2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</row>
    <row r="77" spans="2:20" x14ac:dyDescent="0.2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</row>
    <row r="78" spans="2:20" x14ac:dyDescent="0.2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</row>
    <row r="79" spans="2:20" x14ac:dyDescent="0.2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</row>
    <row r="80" spans="2:20" x14ac:dyDescent="0.2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</row>
    <row r="81" spans="2:12" x14ac:dyDescent="0.2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</row>
    <row r="82" spans="2:12" x14ac:dyDescent="0.2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</row>
    <row r="83" spans="2:12" x14ac:dyDescent="0.2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</row>
    <row r="84" spans="2:12" x14ac:dyDescent="0.2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</row>
    <row r="85" spans="2:12" x14ac:dyDescent="0.2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</row>
    <row r="86" spans="2:12" x14ac:dyDescent="0.2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</row>
    <row r="87" spans="2:12" x14ac:dyDescent="0.2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</row>
    <row r="88" spans="2:12" x14ac:dyDescent="0.2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</row>
    <row r="89" spans="2:12" x14ac:dyDescent="0.2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</row>
    <row r="90" spans="2:12" x14ac:dyDescent="0.2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2:12" x14ac:dyDescent="0.2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2:12" x14ac:dyDescent="0.2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2:12" x14ac:dyDescent="0.2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2:12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2:12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2:12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</row>
    <row r="97" spans="2:12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</row>
    <row r="98" spans="2:12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</row>
    <row r="99" spans="2:12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2:12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</row>
    <row r="101" spans="2:12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</row>
    <row r="102" spans="2:12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2:12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2:12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</row>
    <row r="105" spans="2:12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</row>
    <row r="106" spans="2:12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2:12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</row>
    <row r="108" spans="2:12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</row>
    <row r="109" spans="2:12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2:12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2:12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2" spans="2:12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  <row r="113" spans="2:12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2:12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</row>
    <row r="115" spans="2:12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2:12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2:12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2:12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2:12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</row>
    <row r="120" spans="2:12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</row>
    <row r="121" spans="2:12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</row>
    <row r="122" spans="2:12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</row>
    <row r="123" spans="2:12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</row>
    <row r="124" spans="2:12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</row>
    <row r="125" spans="2:12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</row>
    <row r="126" spans="2:12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</row>
    <row r="127" spans="2:12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</row>
    <row r="128" spans="2:12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</row>
    <row r="129" spans="2:12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</row>
    <row r="130" spans="2:12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</row>
    <row r="131" spans="2:12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</row>
    <row r="132" spans="2:12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</row>
    <row r="133" spans="2:12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</row>
    <row r="134" spans="2:12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</row>
    <row r="135" spans="2:12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</row>
    <row r="136" spans="2:12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</row>
    <row r="137" spans="2:12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</row>
    <row r="138" spans="2:12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</row>
    <row r="139" spans="2:12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</row>
    <row r="140" spans="2:12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</row>
    <row r="141" spans="2:12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</row>
    <row r="142" spans="2:12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</row>
    <row r="143" spans="2:12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2:12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</row>
    <row r="145" spans="2:12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2:12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</row>
    <row r="147" spans="2:12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2:12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</row>
    <row r="149" spans="2:12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2:12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2:12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</row>
    <row r="152" spans="2:12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  <row r="498" spans="2:12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</row>
    <row r="499" spans="2:12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</row>
    <row r="500" spans="2:12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</row>
    <row r="501" spans="2:12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</row>
    <row r="502" spans="2:12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</row>
    <row r="503" spans="2:12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</row>
    <row r="504" spans="2:12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</row>
    <row r="505" spans="2:12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</row>
    <row r="506" spans="2:12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</row>
    <row r="507" spans="2:12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</row>
    <row r="508" spans="2:12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</row>
    <row r="509" spans="2:12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</row>
    <row r="510" spans="2:12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</row>
    <row r="511" spans="2:12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</row>
    <row r="512" spans="2:12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</row>
    <row r="513" spans="2:12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</row>
    <row r="514" spans="2:12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</row>
    <row r="515" spans="2:12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</row>
    <row r="516" spans="2:12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2:12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2:12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2:12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2:12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2:12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2" spans="2:12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</row>
    <row r="523" spans="2:12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2:12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2:12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2:12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2:12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2:12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2:12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</row>
    <row r="530" spans="2:12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</row>
    <row r="531" spans="2:12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</row>
    <row r="532" spans="2:12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</row>
    <row r="533" spans="2:12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</row>
    <row r="534" spans="2:12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</row>
    <row r="535" spans="2:12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</row>
    <row r="536" spans="2:12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</row>
    <row r="537" spans="2:12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</row>
    <row r="538" spans="2:12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</row>
    <row r="539" spans="2:12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</row>
    <row r="540" spans="2:12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</row>
    <row r="541" spans="2:12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</row>
    <row r="542" spans="2:12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</row>
    <row r="543" spans="2:12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</row>
    <row r="544" spans="2:12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</row>
    <row r="545" spans="2:12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</row>
    <row r="546" spans="2:12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</row>
    <row r="547" spans="2:12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</row>
    <row r="548" spans="2:12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</row>
    <row r="549" spans="2:12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</row>
    <row r="550" spans="2:12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</row>
    <row r="551" spans="2:12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</row>
    <row r="552" spans="2:12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</row>
    <row r="553" spans="2:12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</row>
    <row r="554" spans="2:12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</row>
    <row r="555" spans="2:12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</row>
    <row r="556" spans="2:12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</row>
    <row r="557" spans="2:12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</row>
    <row r="558" spans="2:12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</row>
    <row r="559" spans="2:12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</row>
    <row r="560" spans="2:12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</row>
    <row r="561" spans="2:12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</row>
    <row r="562" spans="2:12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</row>
    <row r="563" spans="2:12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</row>
    <row r="564" spans="2:12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</row>
    <row r="565" spans="2:12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</row>
    <row r="566" spans="2:12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</row>
    <row r="567" spans="2:12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</row>
    <row r="568" spans="2:12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</row>
    <row r="569" spans="2:12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</row>
    <row r="570" spans="2:12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</row>
    <row r="571" spans="2:12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</row>
    <row r="572" spans="2:12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</row>
    <row r="573" spans="2:12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</row>
    <row r="574" spans="2:12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</row>
    <row r="575" spans="2:12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</row>
    <row r="576" spans="2:12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</row>
    <row r="577" spans="2:12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</row>
    <row r="578" spans="2:12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</row>
    <row r="579" spans="2:12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</row>
    <row r="580" spans="2:12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</row>
    <row r="581" spans="2:12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</row>
    <row r="582" spans="2:12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</row>
    <row r="583" spans="2:12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</row>
    <row r="584" spans="2:12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</row>
    <row r="585" spans="2:12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</row>
    <row r="586" spans="2:12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</row>
    <row r="587" spans="2:12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</row>
    <row r="588" spans="2:12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</row>
    <row r="589" spans="2:12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</row>
    <row r="590" spans="2:12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</row>
    <row r="591" spans="2:12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</row>
    <row r="592" spans="2:12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</row>
    <row r="593" spans="2:12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</row>
    <row r="594" spans="2:12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</row>
    <row r="595" spans="2:12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</row>
    <row r="596" spans="2:12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</row>
    <row r="597" spans="2:12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</row>
    <row r="598" spans="2:12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</row>
    <row r="599" spans="2:12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</row>
    <row r="600" spans="2:12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</row>
    <row r="601" spans="2:12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</row>
    <row r="602" spans="2:12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</row>
    <row r="603" spans="2:12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</row>
    <row r="604" spans="2:12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</row>
    <row r="605" spans="2:12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</row>
    <row r="606" spans="2:12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</row>
    <row r="607" spans="2:12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</row>
    <row r="608" spans="2:12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</row>
    <row r="609" spans="2:12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</row>
    <row r="610" spans="2:12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</row>
    <row r="611" spans="2:12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</row>
    <row r="612" spans="2:12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</row>
    <row r="613" spans="2:12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</row>
    <row r="614" spans="2:12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</row>
    <row r="615" spans="2:12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</row>
    <row r="616" spans="2:12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</row>
    <row r="617" spans="2:12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</row>
    <row r="618" spans="2:12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</row>
    <row r="619" spans="2:12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</row>
    <row r="620" spans="2:12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</row>
    <row r="621" spans="2:12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</row>
    <row r="622" spans="2:12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</row>
    <row r="623" spans="2:12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</row>
    <row r="624" spans="2:12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</row>
    <row r="625" spans="2:12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</row>
    <row r="626" spans="2:12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</row>
    <row r="627" spans="2:12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</row>
    <row r="628" spans="2:12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</row>
    <row r="629" spans="2:12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</row>
    <row r="630" spans="2:12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</row>
    <row r="631" spans="2:12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</row>
    <row r="632" spans="2:12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</row>
    <row r="633" spans="2:12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</row>
    <row r="634" spans="2:12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</row>
    <row r="635" spans="2:12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</row>
    <row r="636" spans="2:12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</row>
    <row r="637" spans="2:12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</row>
    <row r="638" spans="2:12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</row>
    <row r="639" spans="2:12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</row>
    <row r="640" spans="2:12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</row>
    <row r="641" spans="2:12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</row>
    <row r="642" spans="2:12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</row>
    <row r="643" spans="2:12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</row>
    <row r="644" spans="2:12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</row>
    <row r="645" spans="2:12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</row>
    <row r="646" spans="2:12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</row>
    <row r="647" spans="2:12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</row>
    <row r="648" spans="2:12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</row>
    <row r="649" spans="2:12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</row>
    <row r="650" spans="2:12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</row>
    <row r="651" spans="2:12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</row>
    <row r="652" spans="2:12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</row>
    <row r="653" spans="2:12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</row>
    <row r="654" spans="2:12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</row>
    <row r="655" spans="2:12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</row>
    <row r="656" spans="2:12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</row>
    <row r="657" spans="2:12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</row>
    <row r="658" spans="2:12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</row>
    <row r="659" spans="2:12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</row>
    <row r="660" spans="2:12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</row>
    <row r="661" spans="2:12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</row>
    <row r="662" spans="2:12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</row>
    <row r="663" spans="2:12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</row>
    <row r="664" spans="2:12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</row>
    <row r="665" spans="2:12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</row>
    <row r="666" spans="2:12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</row>
    <row r="667" spans="2:12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</row>
    <row r="668" spans="2:12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</row>
    <row r="669" spans="2:12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</row>
    <row r="670" spans="2:12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</row>
    <row r="671" spans="2:12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</row>
    <row r="672" spans="2:12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</row>
    <row r="673" spans="2:12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</row>
    <row r="674" spans="2:12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</row>
    <row r="675" spans="2:12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</row>
    <row r="676" spans="2:12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</row>
    <row r="677" spans="2:12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</row>
    <row r="678" spans="2:12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</row>
    <row r="679" spans="2:12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</row>
    <row r="680" spans="2:12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</row>
    <row r="681" spans="2:12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</row>
    <row r="682" spans="2:12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</row>
    <row r="683" spans="2:12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</row>
    <row r="684" spans="2:12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</row>
    <row r="685" spans="2:12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</row>
    <row r="686" spans="2:12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</row>
    <row r="687" spans="2:12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</row>
    <row r="688" spans="2:12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</row>
    <row r="689" spans="2:12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</row>
    <row r="690" spans="2:12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</row>
    <row r="691" spans="2:12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</row>
    <row r="692" spans="2:12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</row>
    <row r="693" spans="2:12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</row>
    <row r="694" spans="2:12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</row>
    <row r="695" spans="2:12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</row>
    <row r="696" spans="2:12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</row>
    <row r="697" spans="2:12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</row>
    <row r="698" spans="2:12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</row>
    <row r="699" spans="2:12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</row>
    <row r="700" spans="2:12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</row>
    <row r="701" spans="2:12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</row>
    <row r="702" spans="2:12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</row>
    <row r="703" spans="2:12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</row>
    <row r="704" spans="2:12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</row>
    <row r="705" spans="2:12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</row>
    <row r="706" spans="2:12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</row>
    <row r="707" spans="2:12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</row>
    <row r="708" spans="2:12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</row>
    <row r="709" spans="2:12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</row>
    <row r="710" spans="2:12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</row>
    <row r="711" spans="2:12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</row>
    <row r="712" spans="2:12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</row>
    <row r="713" spans="2:12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</row>
    <row r="714" spans="2:12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</row>
    <row r="715" spans="2:12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</row>
    <row r="716" spans="2:12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</row>
    <row r="717" spans="2:12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</row>
    <row r="718" spans="2:12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</row>
    <row r="719" spans="2:12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</row>
    <row r="720" spans="2:12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</row>
    <row r="721" spans="2:12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</row>
    <row r="722" spans="2:12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</row>
    <row r="723" spans="2:12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</row>
    <row r="724" spans="2:12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</row>
    <row r="725" spans="2:12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</row>
    <row r="726" spans="2:12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</row>
    <row r="727" spans="2:12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</row>
    <row r="728" spans="2:12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</row>
    <row r="729" spans="2:12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</row>
    <row r="730" spans="2:12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</row>
    <row r="731" spans="2:12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</row>
    <row r="732" spans="2:12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</row>
    <row r="733" spans="2:12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</row>
    <row r="734" spans="2:12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</row>
    <row r="735" spans="2:12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</row>
    <row r="736" spans="2:12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</row>
    <row r="737" spans="2:12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</row>
    <row r="738" spans="2:12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</row>
    <row r="739" spans="2:12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</row>
    <row r="740" spans="2:12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</row>
    <row r="741" spans="2:12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</row>
    <row r="742" spans="2:12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</row>
    <row r="743" spans="2:12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</row>
    <row r="744" spans="2:12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</row>
    <row r="745" spans="2:12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</row>
    <row r="746" spans="2:12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</row>
    <row r="747" spans="2:12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</row>
    <row r="748" spans="2:12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</row>
    <row r="749" spans="2:12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</row>
    <row r="750" spans="2:12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</row>
    <row r="751" spans="2:12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</row>
    <row r="752" spans="2:12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</row>
    <row r="753" spans="2:12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</row>
    <row r="754" spans="2:12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</row>
    <row r="755" spans="2:12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</row>
    <row r="756" spans="2:12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</row>
    <row r="757" spans="2:12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</row>
    <row r="758" spans="2:12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</row>
    <row r="759" spans="2:12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</row>
    <row r="760" spans="2:12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</row>
    <row r="761" spans="2:12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</row>
    <row r="762" spans="2:12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</row>
    <row r="763" spans="2:12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</row>
    <row r="764" spans="2:12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</row>
    <row r="765" spans="2:12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</row>
    <row r="766" spans="2:12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</row>
    <row r="767" spans="2:12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</row>
    <row r="768" spans="2:12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</row>
    <row r="769" spans="2:12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</row>
    <row r="770" spans="2:12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</row>
    <row r="771" spans="2:12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</row>
    <row r="772" spans="2:12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</row>
    <row r="773" spans="2:12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</row>
    <row r="774" spans="2:12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</row>
    <row r="775" spans="2:12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</row>
    <row r="776" spans="2:12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</row>
    <row r="777" spans="2:12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</row>
    <row r="778" spans="2:12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</row>
    <row r="779" spans="2:12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</row>
    <row r="780" spans="2:12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</row>
    <row r="781" spans="2:12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</row>
    <row r="782" spans="2:12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</row>
    <row r="783" spans="2:12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</row>
    <row r="784" spans="2:12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</row>
    <row r="785" spans="2:12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</row>
    <row r="786" spans="2:12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</row>
    <row r="787" spans="2:12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</row>
    <row r="788" spans="2:12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</row>
    <row r="789" spans="2:12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</row>
    <row r="790" spans="2:12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</row>
    <row r="791" spans="2:12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</row>
    <row r="792" spans="2:12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</row>
    <row r="793" spans="2:12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</row>
    <row r="794" spans="2:12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</row>
    <row r="795" spans="2:12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2:12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2:12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</row>
    <row r="798" spans="2:12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</row>
    <row r="799" spans="2:12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</row>
    <row r="800" spans="2:12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</row>
    <row r="801" spans="2:12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</row>
    <row r="802" spans="2:12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</row>
    <row r="803" spans="2:12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</row>
    <row r="804" spans="2:12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</row>
    <row r="805" spans="2:12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</row>
    <row r="806" spans="2:12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</row>
    <row r="807" spans="2:12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</row>
    <row r="808" spans="2:12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</row>
    <row r="809" spans="2:12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</row>
    <row r="810" spans="2:12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</row>
    <row r="811" spans="2:12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</row>
    <row r="812" spans="2:12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</row>
    <row r="813" spans="2:12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</row>
    <row r="814" spans="2:12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</row>
    <row r="815" spans="2:12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</row>
    <row r="816" spans="2:12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</row>
    <row r="817" spans="2:12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</row>
    <row r="818" spans="2:12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</row>
    <row r="819" spans="2:12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</row>
    <row r="820" spans="2:12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</row>
    <row r="821" spans="2:12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</row>
    <row r="822" spans="2:12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</row>
    <row r="823" spans="2:12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</row>
    <row r="824" spans="2:12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</row>
    <row r="825" spans="2:12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</row>
    <row r="826" spans="2:12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</row>
    <row r="827" spans="2:12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</row>
    <row r="828" spans="2:12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</row>
    <row r="829" spans="2:12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</row>
    <row r="830" spans="2:12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</row>
    <row r="831" spans="2:12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</row>
    <row r="832" spans="2:12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</row>
    <row r="833" spans="2:12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</row>
    <row r="834" spans="2:12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</row>
    <row r="835" spans="2:12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</row>
    <row r="836" spans="2:12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</row>
    <row r="837" spans="2:12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</row>
    <row r="838" spans="2:12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2:12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</row>
    <row r="840" spans="2:12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</row>
    <row r="841" spans="2:12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</row>
    <row r="842" spans="2:12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</row>
    <row r="843" spans="2:12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</row>
    <row r="844" spans="2:12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</row>
    <row r="845" spans="2:12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</row>
    <row r="846" spans="2:12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</row>
    <row r="847" spans="2:12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</row>
    <row r="848" spans="2:12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</row>
    <row r="849" spans="2:12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</row>
    <row r="850" spans="2:12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</row>
    <row r="851" spans="2:12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</row>
    <row r="852" spans="2:12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</row>
    <row r="853" spans="2:12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</row>
    <row r="854" spans="2:12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</row>
    <row r="855" spans="2:12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</row>
    <row r="856" spans="2:12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</row>
    <row r="857" spans="2:12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</row>
    <row r="858" spans="2:12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</row>
    <row r="859" spans="2:12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</row>
    <row r="860" spans="2:12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</row>
    <row r="861" spans="2:12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</row>
    <row r="862" spans="2:12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</row>
    <row r="863" spans="2:12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</row>
    <row r="864" spans="2:12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</row>
    <row r="865" spans="2:12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</row>
    <row r="866" spans="2:12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</row>
    <row r="867" spans="2:12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</row>
    <row r="868" spans="2:12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</row>
    <row r="869" spans="2:12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</row>
    <row r="870" spans="2:12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</row>
    <row r="871" spans="2:12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</row>
    <row r="872" spans="2:12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</row>
    <row r="873" spans="2:12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</row>
    <row r="874" spans="2:12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</row>
    <row r="875" spans="2:12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</row>
    <row r="876" spans="2:12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</row>
    <row r="877" spans="2:12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</row>
    <row r="878" spans="2:12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</row>
    <row r="879" spans="2:12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</row>
    <row r="880" spans="2:12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</row>
    <row r="881" spans="2:12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</row>
    <row r="882" spans="2:12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</row>
    <row r="883" spans="2:12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</row>
    <row r="884" spans="2:12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</row>
    <row r="885" spans="2:12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</row>
    <row r="886" spans="2:12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</row>
    <row r="887" spans="2:12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</row>
    <row r="888" spans="2:12" x14ac:dyDescent="0.2"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</row>
    <row r="889" spans="2:12" x14ac:dyDescent="0.2"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</row>
    <row r="890" spans="2:12" x14ac:dyDescent="0.2"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</row>
    <row r="891" spans="2:12" x14ac:dyDescent="0.2"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</row>
    <row r="892" spans="2:12" x14ac:dyDescent="0.2"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</row>
    <row r="893" spans="2:12" x14ac:dyDescent="0.2"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</row>
    <row r="894" spans="2:12" x14ac:dyDescent="0.2"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</row>
    <row r="895" spans="2:12" x14ac:dyDescent="0.2"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</row>
    <row r="896" spans="2:12" x14ac:dyDescent="0.2"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</row>
    <row r="897" spans="2:12" x14ac:dyDescent="0.2"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</row>
    <row r="898" spans="2:12" x14ac:dyDescent="0.2"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</row>
    <row r="899" spans="2:12" x14ac:dyDescent="0.2"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</row>
    <row r="900" spans="2:12" x14ac:dyDescent="0.2"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</row>
    <row r="901" spans="2:12" x14ac:dyDescent="0.2"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</row>
    <row r="902" spans="2:12" x14ac:dyDescent="0.2"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</row>
    <row r="903" spans="2:12" x14ac:dyDescent="0.2"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</row>
    <row r="904" spans="2:12" x14ac:dyDescent="0.2"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</row>
    <row r="905" spans="2:12" x14ac:dyDescent="0.2"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</row>
    <row r="906" spans="2:12" x14ac:dyDescent="0.2"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</row>
    <row r="907" spans="2:12" x14ac:dyDescent="0.2"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</row>
    <row r="908" spans="2:12" x14ac:dyDescent="0.2">
      <c r="B908" s="163"/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</row>
    <row r="909" spans="2:12" x14ac:dyDescent="0.2">
      <c r="B909" s="163"/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</row>
    <row r="910" spans="2:12" x14ac:dyDescent="0.2">
      <c r="B910" s="163"/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</row>
    <row r="911" spans="2:12" x14ac:dyDescent="0.2">
      <c r="B911" s="3"/>
      <c r="C911" s="3"/>
      <c r="D911" s="3"/>
      <c r="E911" s="3"/>
      <c r="F911" s="3"/>
      <c r="G911" s="3"/>
      <c r="H911" s="3"/>
      <c r="I911" s="3"/>
      <c r="J911" s="4"/>
      <c r="K911" s="4"/>
      <c r="L911" s="4"/>
    </row>
    <row r="922" spans="13:20" x14ac:dyDescent="0.2">
      <c r="M922" s="1"/>
      <c r="N922" s="1"/>
      <c r="O922" s="1"/>
      <c r="P922" s="1"/>
      <c r="Q922" s="1"/>
      <c r="R922" s="1"/>
      <c r="S922" s="1"/>
      <c r="T922" s="1"/>
    </row>
    <row r="923" spans="13:20" x14ac:dyDescent="0.2">
      <c r="M923" s="1"/>
      <c r="N923" s="1"/>
      <c r="O923" s="1"/>
      <c r="P923" s="1"/>
      <c r="Q923" s="1"/>
      <c r="R923" s="1"/>
      <c r="S923" s="1"/>
      <c r="T923" s="1"/>
    </row>
    <row r="924" spans="13:20" x14ac:dyDescent="0.2">
      <c r="M924" s="1"/>
      <c r="N924" s="1"/>
      <c r="O924" s="1"/>
      <c r="P924" s="1"/>
      <c r="Q924" s="1"/>
      <c r="R924" s="1"/>
      <c r="S924" s="1"/>
      <c r="T924" s="1"/>
    </row>
    <row r="925" spans="13:20" x14ac:dyDescent="0.2">
      <c r="M925" s="1"/>
      <c r="N925" s="1"/>
      <c r="O925" s="1"/>
      <c r="P925" s="1"/>
      <c r="Q925" s="1"/>
      <c r="R925" s="1"/>
      <c r="S925" s="1"/>
      <c r="T925" s="1"/>
    </row>
    <row r="926" spans="13:20" x14ac:dyDescent="0.2">
      <c r="M926" s="1"/>
      <c r="N926" s="1"/>
      <c r="O926" s="1"/>
      <c r="P926" s="1"/>
      <c r="Q926" s="1"/>
      <c r="R926" s="1"/>
      <c r="S926" s="1"/>
      <c r="T926" s="1"/>
    </row>
    <row r="927" spans="13:20" x14ac:dyDescent="0.2">
      <c r="M927" s="1"/>
      <c r="N927" s="1"/>
      <c r="O927" s="1"/>
      <c r="P927" s="1"/>
      <c r="Q927" s="1"/>
      <c r="R927" s="1"/>
      <c r="S927" s="1"/>
      <c r="T927" s="1"/>
    </row>
    <row r="928" spans="13:20" x14ac:dyDescent="0.2">
      <c r="M928" s="1"/>
      <c r="N928" s="1"/>
      <c r="O928" s="1"/>
      <c r="P928" s="1"/>
      <c r="Q928" s="1"/>
      <c r="R928" s="1"/>
      <c r="S928" s="1"/>
      <c r="T928" s="1"/>
    </row>
    <row r="929" spans="13:20" x14ac:dyDescent="0.2">
      <c r="M929" s="1"/>
      <c r="N929" s="1"/>
      <c r="O929" s="1"/>
      <c r="P929" s="1"/>
      <c r="Q929" s="1"/>
      <c r="R929" s="1"/>
      <c r="S929" s="1"/>
      <c r="T929" s="1"/>
    </row>
    <row r="930" spans="13:20" x14ac:dyDescent="0.2">
      <c r="M930" s="1"/>
      <c r="N930" s="1"/>
      <c r="O930" s="1"/>
      <c r="P930" s="1"/>
      <c r="Q930" s="1"/>
      <c r="R930" s="1"/>
      <c r="S930" s="1"/>
      <c r="T930" s="1"/>
    </row>
    <row r="931" spans="13:20" x14ac:dyDescent="0.2">
      <c r="M931" s="1"/>
      <c r="N931" s="1"/>
      <c r="O931" s="1"/>
      <c r="P931" s="1"/>
      <c r="Q931" s="1"/>
      <c r="R931" s="1"/>
      <c r="S931" s="1"/>
      <c r="T931" s="1"/>
    </row>
    <row r="932" spans="13:20" x14ac:dyDescent="0.2">
      <c r="M932" s="1"/>
      <c r="N932" s="1"/>
      <c r="O932" s="1"/>
      <c r="P932" s="1"/>
      <c r="Q932" s="1"/>
      <c r="R932" s="1"/>
      <c r="S932" s="1"/>
      <c r="T932" s="1"/>
    </row>
    <row r="933" spans="13:20" x14ac:dyDescent="0.2">
      <c r="M933" s="1"/>
      <c r="N933" s="1"/>
      <c r="O933" s="1"/>
      <c r="P933" s="1"/>
      <c r="Q933" s="1"/>
      <c r="R933" s="1"/>
      <c r="S933" s="1"/>
      <c r="T933" s="1"/>
    </row>
    <row r="934" spans="13:20" x14ac:dyDescent="0.2">
      <c r="M934" s="1"/>
      <c r="N934" s="1"/>
      <c r="O934" s="1"/>
      <c r="P934" s="1"/>
      <c r="Q934" s="1"/>
      <c r="R934" s="1"/>
      <c r="S934" s="1"/>
      <c r="T934" s="1"/>
    </row>
    <row r="935" spans="13:20" x14ac:dyDescent="0.2">
      <c r="M935" s="1"/>
      <c r="N935" s="1"/>
      <c r="O935" s="1"/>
      <c r="P935" s="1"/>
      <c r="Q935" s="1"/>
      <c r="R935" s="1"/>
      <c r="S935" s="1"/>
      <c r="T935" s="1"/>
    </row>
    <row r="936" spans="13:20" x14ac:dyDescent="0.2">
      <c r="M936" s="1"/>
      <c r="N936" s="1"/>
      <c r="O936" s="1"/>
      <c r="P936" s="1"/>
      <c r="Q936" s="1"/>
      <c r="R936" s="1"/>
      <c r="S936" s="1"/>
      <c r="T936" s="1"/>
    </row>
    <row r="937" spans="13:20" x14ac:dyDescent="0.2">
      <c r="M937" s="1"/>
      <c r="N937" s="1"/>
      <c r="O937" s="1"/>
      <c r="P937" s="1"/>
      <c r="Q937" s="1"/>
      <c r="R937" s="1"/>
      <c r="S937" s="1"/>
      <c r="T937" s="1"/>
    </row>
    <row r="938" spans="13:20" x14ac:dyDescent="0.2">
      <c r="M938" s="1"/>
      <c r="N938" s="1"/>
      <c r="O938" s="1"/>
      <c r="P938" s="1"/>
      <c r="Q938" s="1"/>
      <c r="R938" s="1"/>
      <c r="S938" s="1"/>
      <c r="T938" s="1"/>
    </row>
    <row r="939" spans="13:20" x14ac:dyDescent="0.2">
      <c r="M939" s="1"/>
      <c r="N939" s="1"/>
      <c r="O939" s="1"/>
      <c r="P939" s="1"/>
      <c r="Q939" s="1"/>
      <c r="R939" s="1"/>
      <c r="S939" s="1"/>
      <c r="T939" s="1"/>
    </row>
    <row r="940" spans="13:20" x14ac:dyDescent="0.2">
      <c r="M940" s="1"/>
      <c r="N940" s="1"/>
      <c r="O940" s="1"/>
      <c r="P940" s="1"/>
      <c r="Q940" s="1"/>
      <c r="R940" s="1"/>
      <c r="S940" s="1"/>
      <c r="T940" s="1"/>
    </row>
    <row r="941" spans="13:20" x14ac:dyDescent="0.2">
      <c r="M941" s="1"/>
      <c r="N941" s="1"/>
      <c r="O941" s="1"/>
      <c r="P941" s="1"/>
      <c r="Q941" s="1"/>
      <c r="R941" s="1"/>
      <c r="S941" s="1"/>
      <c r="T941" s="1"/>
    </row>
    <row r="942" spans="13:20" x14ac:dyDescent="0.2">
      <c r="M942" s="1"/>
      <c r="N942" s="1"/>
      <c r="O942" s="1"/>
      <c r="P942" s="1"/>
      <c r="Q942" s="1"/>
      <c r="R942" s="1"/>
      <c r="S942" s="1"/>
      <c r="T942" s="1"/>
    </row>
    <row r="943" spans="13:20" x14ac:dyDescent="0.2">
      <c r="M943" s="1"/>
      <c r="N943" s="1"/>
      <c r="O943" s="1"/>
      <c r="P943" s="1"/>
      <c r="Q943" s="1"/>
      <c r="R943" s="1"/>
      <c r="S943" s="1"/>
      <c r="T943" s="1"/>
    </row>
    <row r="944" spans="13:20" x14ac:dyDescent="0.2">
      <c r="M944" s="1"/>
      <c r="N944" s="1"/>
      <c r="O944" s="1"/>
      <c r="P944" s="1"/>
      <c r="Q944" s="1"/>
      <c r="R944" s="1"/>
      <c r="S944" s="1"/>
      <c r="T944" s="1"/>
    </row>
    <row r="945" spans="13:20" x14ac:dyDescent="0.2">
      <c r="M945" s="1"/>
      <c r="N945" s="1"/>
      <c r="O945" s="1"/>
      <c r="P945" s="1"/>
      <c r="Q945" s="1"/>
      <c r="R945" s="1"/>
      <c r="S945" s="1"/>
      <c r="T945" s="1"/>
    </row>
    <row r="946" spans="13:20" x14ac:dyDescent="0.2">
      <c r="M946" s="1"/>
      <c r="N946" s="1"/>
      <c r="O946" s="1"/>
      <c r="P946" s="1"/>
      <c r="Q946" s="1"/>
      <c r="R946" s="1"/>
      <c r="S946" s="1"/>
      <c r="T946" s="1"/>
    </row>
    <row r="947" spans="13:20" x14ac:dyDescent="0.2">
      <c r="M947" s="1"/>
      <c r="N947" s="1"/>
      <c r="O947" s="1"/>
      <c r="P947" s="1"/>
      <c r="Q947" s="1"/>
      <c r="R947" s="1"/>
      <c r="S947" s="1"/>
      <c r="T947" s="1"/>
    </row>
    <row r="948" spans="13:20" x14ac:dyDescent="0.2">
      <c r="M948" s="1"/>
      <c r="N948" s="1"/>
      <c r="O948" s="1"/>
      <c r="P948" s="1"/>
      <c r="Q948" s="1"/>
      <c r="R948" s="1"/>
      <c r="S948" s="1"/>
      <c r="T948" s="1"/>
    </row>
    <row r="949" spans="13:20" x14ac:dyDescent="0.2">
      <c r="M949" s="1"/>
      <c r="N949" s="1"/>
      <c r="O949" s="1"/>
      <c r="P949" s="1"/>
      <c r="Q949" s="1"/>
      <c r="R949" s="1"/>
      <c r="S949" s="1"/>
      <c r="T949" s="1"/>
    </row>
    <row r="950" spans="13:20" x14ac:dyDescent="0.2">
      <c r="M950" s="1"/>
      <c r="N950" s="1"/>
      <c r="O950" s="1"/>
      <c r="P950" s="1"/>
      <c r="Q950" s="1"/>
      <c r="R950" s="1"/>
      <c r="S950" s="1"/>
      <c r="T950" s="1"/>
    </row>
    <row r="951" spans="13:20" x14ac:dyDescent="0.2">
      <c r="M951" s="1"/>
      <c r="N951" s="1"/>
      <c r="O951" s="1"/>
      <c r="P951" s="1"/>
      <c r="Q951" s="1"/>
      <c r="R951" s="1"/>
      <c r="S951" s="1"/>
      <c r="T951" s="1"/>
    </row>
    <row r="952" spans="13:20" x14ac:dyDescent="0.2">
      <c r="M952" s="1"/>
      <c r="N952" s="1"/>
      <c r="O952" s="1"/>
      <c r="P952" s="1"/>
      <c r="Q952" s="1"/>
      <c r="R952" s="1"/>
      <c r="S952" s="1"/>
      <c r="T952" s="1"/>
    </row>
    <row r="953" spans="13:20" x14ac:dyDescent="0.2">
      <c r="M953" s="1"/>
      <c r="N953" s="1"/>
      <c r="O953" s="1"/>
      <c r="P953" s="1"/>
      <c r="Q953" s="1"/>
      <c r="R953" s="1"/>
      <c r="S953" s="1"/>
      <c r="T953" s="1"/>
    </row>
    <row r="954" spans="13:20" x14ac:dyDescent="0.2">
      <c r="M954" s="1"/>
      <c r="N954" s="1"/>
      <c r="O954" s="1"/>
      <c r="P954" s="1"/>
      <c r="Q954" s="1"/>
      <c r="R954" s="1"/>
      <c r="S954" s="1"/>
      <c r="T954" s="1"/>
    </row>
    <row r="955" spans="13:20" x14ac:dyDescent="0.2">
      <c r="M955" s="1"/>
      <c r="N955" s="1"/>
      <c r="O955" s="1"/>
      <c r="P955" s="1"/>
      <c r="Q955" s="1"/>
      <c r="R955" s="1"/>
      <c r="S955" s="1"/>
      <c r="T955" s="1"/>
    </row>
    <row r="956" spans="13:20" x14ac:dyDescent="0.2">
      <c r="M956" s="1"/>
      <c r="N956" s="1"/>
      <c r="O956" s="1"/>
      <c r="P956" s="1"/>
      <c r="Q956" s="1"/>
      <c r="R956" s="1"/>
      <c r="S956" s="1"/>
      <c r="T956" s="1"/>
    </row>
    <row r="957" spans="13:20" x14ac:dyDescent="0.2">
      <c r="M957" s="1"/>
      <c r="N957" s="1"/>
      <c r="O957" s="1"/>
      <c r="P957" s="1"/>
      <c r="Q957" s="1"/>
      <c r="R957" s="1"/>
      <c r="S957" s="1"/>
      <c r="T957" s="1"/>
    </row>
    <row r="958" spans="13:20" x14ac:dyDescent="0.2">
      <c r="M958" s="1"/>
      <c r="N958" s="1"/>
      <c r="O958" s="1"/>
      <c r="P958" s="1"/>
      <c r="Q958" s="1"/>
      <c r="R958" s="1"/>
      <c r="S958" s="1"/>
      <c r="T958" s="1"/>
    </row>
    <row r="959" spans="13:20" x14ac:dyDescent="0.2">
      <c r="M959" s="1"/>
      <c r="N959" s="1"/>
      <c r="O959" s="1"/>
      <c r="P959" s="1"/>
      <c r="Q959" s="1"/>
      <c r="R959" s="1"/>
      <c r="S959" s="1"/>
      <c r="T959" s="1"/>
    </row>
    <row r="960" spans="13:20" x14ac:dyDescent="0.2">
      <c r="M960" s="1"/>
      <c r="N960" s="1"/>
      <c r="O960" s="1"/>
      <c r="P960" s="1"/>
      <c r="Q960" s="1"/>
      <c r="R960" s="1"/>
      <c r="S960" s="1"/>
      <c r="T960" s="1"/>
    </row>
    <row r="961" spans="13:20" x14ac:dyDescent="0.2">
      <c r="M961" s="1"/>
      <c r="N961" s="1"/>
      <c r="O961" s="1"/>
      <c r="P961" s="1"/>
      <c r="Q961" s="1"/>
      <c r="R961" s="1"/>
      <c r="S961" s="1"/>
      <c r="T961" s="1"/>
    </row>
    <row r="962" spans="13:20" x14ac:dyDescent="0.2">
      <c r="M962" s="1"/>
      <c r="N962" s="1"/>
      <c r="O962" s="1"/>
      <c r="P962" s="1"/>
      <c r="Q962" s="1"/>
      <c r="R962" s="1"/>
      <c r="S962" s="1"/>
      <c r="T962" s="1"/>
    </row>
    <row r="963" spans="13:20" x14ac:dyDescent="0.2">
      <c r="M963" s="1"/>
      <c r="N963" s="1"/>
      <c r="O963" s="1"/>
      <c r="P963" s="1"/>
      <c r="Q963" s="1"/>
      <c r="R963" s="1"/>
      <c r="S963" s="1"/>
      <c r="T963" s="1"/>
    </row>
    <row r="964" spans="13:20" x14ac:dyDescent="0.2">
      <c r="M964" s="1"/>
      <c r="N964" s="1"/>
      <c r="O964" s="1"/>
      <c r="P964" s="1"/>
      <c r="Q964" s="1"/>
      <c r="R964" s="1"/>
      <c r="S964" s="1"/>
      <c r="T964" s="1"/>
    </row>
    <row r="965" spans="13:20" x14ac:dyDescent="0.2">
      <c r="M965" s="1"/>
      <c r="N965" s="1"/>
      <c r="O965" s="1"/>
      <c r="P965" s="1"/>
      <c r="Q965" s="1"/>
      <c r="R965" s="1"/>
      <c r="S965" s="1"/>
      <c r="T965" s="1"/>
    </row>
    <row r="966" spans="13:20" x14ac:dyDescent="0.2">
      <c r="M966" s="1"/>
      <c r="N966" s="1"/>
      <c r="O966" s="1"/>
      <c r="P966" s="1"/>
      <c r="Q966" s="1"/>
      <c r="R966" s="1"/>
      <c r="S966" s="1"/>
      <c r="T966" s="1"/>
    </row>
    <row r="967" spans="13:20" x14ac:dyDescent="0.2">
      <c r="M967" s="1"/>
      <c r="N967" s="1"/>
      <c r="O967" s="1"/>
      <c r="P967" s="1"/>
      <c r="Q967" s="1"/>
      <c r="R967" s="1"/>
      <c r="S967" s="1"/>
      <c r="T967" s="1"/>
    </row>
    <row r="968" spans="13:20" x14ac:dyDescent="0.2">
      <c r="M968" s="1"/>
      <c r="N968" s="1"/>
      <c r="O968" s="1"/>
      <c r="P968" s="1"/>
      <c r="Q968" s="1"/>
      <c r="R968" s="1"/>
      <c r="S968" s="1"/>
      <c r="T968" s="1"/>
    </row>
    <row r="969" spans="13:20" x14ac:dyDescent="0.2">
      <c r="M969" s="1"/>
      <c r="N969" s="1"/>
      <c r="O969" s="1"/>
      <c r="P969" s="1"/>
      <c r="Q969" s="1"/>
      <c r="R969" s="1"/>
      <c r="S969" s="1"/>
      <c r="T969" s="1"/>
    </row>
    <row r="970" spans="13:20" x14ac:dyDescent="0.2">
      <c r="M970" s="1"/>
      <c r="N970" s="1"/>
      <c r="O970" s="1"/>
      <c r="P970" s="1"/>
      <c r="Q970" s="1"/>
      <c r="R970" s="1"/>
      <c r="S970" s="1"/>
      <c r="T970" s="1"/>
    </row>
    <row r="971" spans="13:20" x14ac:dyDescent="0.2">
      <c r="M971" s="1"/>
      <c r="N971" s="1"/>
      <c r="O971" s="1"/>
      <c r="P971" s="1"/>
      <c r="Q971" s="1"/>
      <c r="R971" s="1"/>
      <c r="S971" s="1"/>
      <c r="T971" s="1"/>
    </row>
    <row r="972" spans="13:20" x14ac:dyDescent="0.2">
      <c r="M972" s="1"/>
      <c r="N972" s="1"/>
      <c r="O972" s="1"/>
      <c r="P972" s="1"/>
      <c r="Q972" s="1"/>
      <c r="R972" s="1"/>
      <c r="S972" s="1"/>
      <c r="T972" s="1"/>
    </row>
    <row r="973" spans="13:20" x14ac:dyDescent="0.2">
      <c r="M973" s="1"/>
      <c r="N973" s="1"/>
      <c r="O973" s="1"/>
      <c r="P973" s="1"/>
      <c r="Q973" s="1"/>
      <c r="R973" s="1"/>
      <c r="S973" s="1"/>
      <c r="T973" s="1"/>
    </row>
    <row r="974" spans="13:20" x14ac:dyDescent="0.2">
      <c r="M974" s="1"/>
      <c r="N974" s="1"/>
      <c r="O974" s="1"/>
      <c r="P974" s="1"/>
      <c r="Q974" s="1"/>
      <c r="R974" s="1"/>
      <c r="S974" s="1"/>
      <c r="T974" s="1"/>
    </row>
    <row r="975" spans="13:20" x14ac:dyDescent="0.2">
      <c r="M975" s="1"/>
      <c r="N975" s="1"/>
      <c r="O975" s="1"/>
      <c r="P975" s="1"/>
      <c r="Q975" s="1"/>
      <c r="R975" s="1"/>
      <c r="S975" s="1"/>
      <c r="T975" s="1"/>
    </row>
    <row r="976" spans="13:20" x14ac:dyDescent="0.2">
      <c r="M976" s="1"/>
      <c r="N976" s="1"/>
      <c r="O976" s="1"/>
      <c r="P976" s="1"/>
      <c r="Q976" s="1"/>
      <c r="R976" s="1"/>
      <c r="S976" s="1"/>
      <c r="T976" s="1"/>
    </row>
    <row r="977" spans="13:20" x14ac:dyDescent="0.2">
      <c r="M977" s="1"/>
      <c r="N977" s="1"/>
      <c r="O977" s="1"/>
      <c r="P977" s="1"/>
      <c r="Q977" s="1"/>
      <c r="R977" s="1"/>
      <c r="S977" s="1"/>
      <c r="T977" s="1"/>
    </row>
    <row r="978" spans="13:20" x14ac:dyDescent="0.2">
      <c r="M978" s="1"/>
      <c r="N978" s="1"/>
      <c r="O978" s="1"/>
      <c r="P978" s="1"/>
      <c r="Q978" s="1"/>
      <c r="R978" s="1"/>
      <c r="S978" s="1"/>
      <c r="T978" s="1"/>
    </row>
    <row r="979" spans="13:20" x14ac:dyDescent="0.2">
      <c r="M979" s="1"/>
      <c r="N979" s="1"/>
      <c r="O979" s="1"/>
      <c r="P979" s="1"/>
      <c r="Q979" s="1"/>
      <c r="R979" s="1"/>
      <c r="S979" s="1"/>
      <c r="T979" s="1"/>
    </row>
    <row r="980" spans="13:20" x14ac:dyDescent="0.2">
      <c r="M980" s="1"/>
      <c r="N980" s="1"/>
      <c r="O980" s="1"/>
      <c r="P980" s="1"/>
      <c r="Q980" s="1"/>
      <c r="R980" s="1"/>
      <c r="S980" s="1"/>
      <c r="T980" s="1"/>
    </row>
    <row r="981" spans="13:20" x14ac:dyDescent="0.2">
      <c r="M981" s="1"/>
      <c r="N981" s="1"/>
      <c r="O981" s="1"/>
      <c r="P981" s="1"/>
      <c r="Q981" s="1"/>
      <c r="R981" s="1"/>
      <c r="S981" s="1"/>
      <c r="T981" s="1"/>
    </row>
    <row r="982" spans="13:20" x14ac:dyDescent="0.2">
      <c r="M982" s="1"/>
      <c r="N982" s="1"/>
      <c r="O982" s="1"/>
      <c r="P982" s="1"/>
      <c r="Q982" s="1"/>
      <c r="R982" s="1"/>
      <c r="S982" s="1"/>
      <c r="T982" s="1"/>
    </row>
    <row r="983" spans="13:20" x14ac:dyDescent="0.2">
      <c r="M983" s="1"/>
      <c r="N983" s="1"/>
      <c r="O983" s="1"/>
      <c r="P983" s="1"/>
      <c r="Q983" s="1"/>
      <c r="R983" s="1"/>
      <c r="S983" s="1"/>
      <c r="T983" s="1"/>
    </row>
    <row r="984" spans="13:20" x14ac:dyDescent="0.2">
      <c r="M984" s="1"/>
      <c r="N984" s="1"/>
      <c r="O984" s="1"/>
      <c r="P984" s="1"/>
      <c r="Q984" s="1"/>
      <c r="R984" s="1"/>
      <c r="S984" s="1"/>
      <c r="T984" s="1"/>
    </row>
    <row r="985" spans="13:20" x14ac:dyDescent="0.2">
      <c r="M985" s="1"/>
      <c r="N985" s="1"/>
      <c r="O985" s="1"/>
      <c r="P985" s="1"/>
      <c r="Q985" s="1"/>
      <c r="R985" s="1"/>
      <c r="S985" s="1"/>
      <c r="T985" s="1"/>
    </row>
    <row r="986" spans="13:20" x14ac:dyDescent="0.2">
      <c r="M986" s="1"/>
      <c r="N986" s="1"/>
      <c r="O986" s="1"/>
      <c r="P986" s="1"/>
      <c r="Q986" s="1"/>
      <c r="R986" s="1"/>
      <c r="S986" s="1"/>
      <c r="T986" s="1"/>
    </row>
    <row r="987" spans="13:20" x14ac:dyDescent="0.2">
      <c r="M987" s="1"/>
      <c r="N987" s="1"/>
      <c r="O987" s="1"/>
      <c r="P987" s="1"/>
      <c r="Q987" s="1"/>
      <c r="R987" s="1"/>
      <c r="S987" s="1"/>
      <c r="T987" s="1"/>
    </row>
    <row r="988" spans="13:20" x14ac:dyDescent="0.2">
      <c r="M988" s="1"/>
      <c r="N988" s="1"/>
      <c r="O988" s="1"/>
      <c r="P988" s="1"/>
      <c r="Q988" s="1"/>
      <c r="R988" s="1"/>
      <c r="S988" s="1"/>
      <c r="T988" s="1"/>
    </row>
    <row r="989" spans="13:20" x14ac:dyDescent="0.2">
      <c r="M989" s="1"/>
      <c r="N989" s="1"/>
      <c r="O989" s="1"/>
      <c r="P989" s="1"/>
      <c r="Q989" s="1"/>
      <c r="R989" s="1"/>
      <c r="S989" s="1"/>
      <c r="T989" s="1"/>
    </row>
    <row r="990" spans="13:20" x14ac:dyDescent="0.2">
      <c r="M990" s="1"/>
      <c r="N990" s="1"/>
      <c r="O990" s="1"/>
      <c r="P990" s="1"/>
      <c r="Q990" s="1"/>
      <c r="R990" s="1"/>
      <c r="S990" s="1"/>
      <c r="T990" s="1"/>
    </row>
    <row r="991" spans="13:20" x14ac:dyDescent="0.2">
      <c r="M991" s="1"/>
      <c r="N991" s="1"/>
      <c r="O991" s="1"/>
      <c r="P991" s="1"/>
      <c r="Q991" s="1"/>
      <c r="R991" s="1"/>
      <c r="S991" s="1"/>
      <c r="T991" s="1"/>
    </row>
    <row r="992" spans="13:20" x14ac:dyDescent="0.2">
      <c r="M992" s="1"/>
      <c r="N992" s="1"/>
      <c r="O992" s="1"/>
      <c r="P992" s="1"/>
      <c r="Q992" s="1"/>
      <c r="R992" s="1"/>
      <c r="S992" s="1"/>
      <c r="T992" s="1"/>
    </row>
    <row r="993" spans="13:20" x14ac:dyDescent="0.2">
      <c r="M993" s="1"/>
      <c r="N993" s="1"/>
      <c r="O993" s="1"/>
      <c r="P993" s="1"/>
      <c r="Q993" s="1"/>
      <c r="R993" s="1"/>
      <c r="S993" s="1"/>
      <c r="T993" s="1"/>
    </row>
    <row r="994" spans="13:20" x14ac:dyDescent="0.2">
      <c r="M994" s="1"/>
      <c r="N994" s="1"/>
      <c r="O994" s="1"/>
      <c r="P994" s="1"/>
      <c r="Q994" s="1"/>
      <c r="R994" s="1"/>
      <c r="S994" s="1"/>
      <c r="T994" s="1"/>
    </row>
    <row r="995" spans="13:20" x14ac:dyDescent="0.2">
      <c r="M995" s="1"/>
      <c r="N995" s="1"/>
      <c r="O995" s="1"/>
      <c r="P995" s="1"/>
      <c r="Q995" s="1"/>
      <c r="R995" s="1"/>
      <c r="S995" s="1"/>
      <c r="T995" s="1"/>
    </row>
    <row r="996" spans="13:20" x14ac:dyDescent="0.2">
      <c r="M996" s="1"/>
      <c r="N996" s="1"/>
      <c r="O996" s="1"/>
      <c r="P996" s="1"/>
      <c r="Q996" s="1"/>
      <c r="R996" s="1"/>
      <c r="S996" s="1"/>
      <c r="T996" s="1"/>
    </row>
    <row r="997" spans="13:20" x14ac:dyDescent="0.2">
      <c r="M997" s="1"/>
      <c r="N997" s="1"/>
      <c r="O997" s="1"/>
      <c r="P997" s="1"/>
      <c r="Q997" s="1"/>
      <c r="R997" s="1"/>
      <c r="S997" s="1"/>
      <c r="T997" s="1"/>
    </row>
    <row r="998" spans="13:20" x14ac:dyDescent="0.2">
      <c r="M998" s="1"/>
      <c r="N998" s="1"/>
      <c r="O998" s="1"/>
      <c r="P998" s="1"/>
      <c r="Q998" s="1"/>
      <c r="R998" s="1"/>
      <c r="S998" s="1"/>
      <c r="T998" s="1"/>
    </row>
    <row r="999" spans="13:20" x14ac:dyDescent="0.2">
      <c r="M999" s="1"/>
      <c r="N999" s="1"/>
      <c r="O999" s="1"/>
      <c r="P999" s="1"/>
      <c r="Q999" s="1"/>
      <c r="R999" s="1"/>
      <c r="S999" s="1"/>
      <c r="T999" s="1"/>
    </row>
    <row r="1000" spans="13:20" x14ac:dyDescent="0.2">
      <c r="M1000" s="1"/>
      <c r="N1000" s="1"/>
      <c r="O1000" s="1"/>
      <c r="P1000" s="1"/>
      <c r="Q1000" s="1"/>
      <c r="R1000" s="1"/>
      <c r="S1000" s="1"/>
      <c r="T1000" s="1"/>
    </row>
    <row r="1001" spans="13:20" x14ac:dyDescent="0.2">
      <c r="M1001" s="1"/>
      <c r="N1001" s="1"/>
      <c r="O1001" s="1"/>
      <c r="P1001" s="1"/>
      <c r="Q1001" s="1"/>
      <c r="R1001" s="1"/>
      <c r="S1001" s="1"/>
      <c r="T1001" s="1"/>
    </row>
    <row r="1002" spans="13:20" x14ac:dyDescent="0.2">
      <c r="M1002" s="1"/>
      <c r="N1002" s="1"/>
      <c r="O1002" s="1"/>
      <c r="P1002" s="1"/>
      <c r="Q1002" s="1"/>
      <c r="R1002" s="1"/>
      <c r="S1002" s="1"/>
      <c r="T1002" s="1"/>
    </row>
    <row r="1003" spans="13:20" x14ac:dyDescent="0.2">
      <c r="M1003" s="1"/>
      <c r="N1003" s="1"/>
      <c r="O1003" s="1"/>
      <c r="P1003" s="1"/>
      <c r="Q1003" s="1"/>
      <c r="R1003" s="1"/>
      <c r="S1003" s="1"/>
      <c r="T1003" s="1"/>
    </row>
    <row r="1004" spans="13:20" x14ac:dyDescent="0.2">
      <c r="M1004" s="1"/>
      <c r="N1004" s="1"/>
      <c r="O1004" s="1"/>
      <c r="P1004" s="1"/>
      <c r="Q1004" s="1"/>
      <c r="R1004" s="1"/>
      <c r="S1004" s="1"/>
      <c r="T1004" s="1"/>
    </row>
    <row r="1005" spans="13:20" x14ac:dyDescent="0.2">
      <c r="M1005" s="1"/>
      <c r="N1005" s="1"/>
      <c r="O1005" s="1"/>
      <c r="P1005" s="1"/>
      <c r="Q1005" s="1"/>
      <c r="R1005" s="1"/>
      <c r="S1005" s="1"/>
      <c r="T1005" s="1"/>
    </row>
    <row r="1006" spans="13:20" x14ac:dyDescent="0.2">
      <c r="M1006" s="1"/>
      <c r="N1006" s="1"/>
      <c r="O1006" s="1"/>
      <c r="P1006" s="1"/>
      <c r="Q1006" s="1"/>
      <c r="R1006" s="1"/>
      <c r="S1006" s="1"/>
      <c r="T1006" s="1"/>
    </row>
    <row r="1007" spans="13:20" x14ac:dyDescent="0.2">
      <c r="M1007" s="1"/>
      <c r="N1007" s="1"/>
      <c r="O1007" s="1"/>
      <c r="P1007" s="1"/>
      <c r="Q1007" s="1"/>
      <c r="R1007" s="1"/>
      <c r="S1007" s="1"/>
      <c r="T1007" s="1"/>
    </row>
    <row r="1008" spans="13:20" x14ac:dyDescent="0.2">
      <c r="M1008" s="1"/>
      <c r="N1008" s="1"/>
      <c r="O1008" s="1"/>
      <c r="P1008" s="1"/>
      <c r="Q1008" s="1"/>
      <c r="R1008" s="1"/>
      <c r="S1008" s="1"/>
      <c r="T1008" s="1"/>
    </row>
    <row r="1009" spans="13:20" x14ac:dyDescent="0.2">
      <c r="M1009" s="1"/>
      <c r="N1009" s="1"/>
      <c r="O1009" s="1"/>
      <c r="P1009" s="1"/>
      <c r="Q1009" s="1"/>
      <c r="R1009" s="1"/>
      <c r="S1009" s="1"/>
      <c r="T1009" s="1"/>
    </row>
    <row r="1010" spans="13:20" x14ac:dyDescent="0.2">
      <c r="M1010" s="1"/>
      <c r="N1010" s="1"/>
      <c r="O1010" s="1"/>
      <c r="P1010" s="1"/>
      <c r="Q1010" s="1"/>
      <c r="R1010" s="1"/>
      <c r="S1010" s="1"/>
      <c r="T1010" s="1"/>
    </row>
    <row r="1011" spans="13:20" x14ac:dyDescent="0.2">
      <c r="M1011" s="1"/>
      <c r="N1011" s="1"/>
      <c r="O1011" s="1"/>
      <c r="P1011" s="1"/>
      <c r="Q1011" s="1"/>
      <c r="R1011" s="1"/>
      <c r="S1011" s="1"/>
      <c r="T1011" s="1"/>
    </row>
    <row r="1012" spans="13:20" x14ac:dyDescent="0.2">
      <c r="M1012" s="1"/>
      <c r="N1012" s="1"/>
      <c r="O1012" s="1"/>
      <c r="P1012" s="1"/>
      <c r="Q1012" s="1"/>
      <c r="R1012" s="1"/>
      <c r="S1012" s="1"/>
      <c r="T1012" s="1"/>
    </row>
    <row r="1013" spans="13:20" x14ac:dyDescent="0.2">
      <c r="M1013" s="1"/>
      <c r="N1013" s="1"/>
      <c r="O1013" s="1"/>
      <c r="P1013" s="1"/>
      <c r="Q1013" s="1"/>
      <c r="R1013" s="1"/>
      <c r="S1013" s="1"/>
      <c r="T1013" s="1"/>
    </row>
    <row r="1014" spans="13:20" x14ac:dyDescent="0.2">
      <c r="M1014" s="1"/>
      <c r="N1014" s="1"/>
      <c r="O1014" s="1"/>
      <c r="P1014" s="1"/>
      <c r="Q1014" s="1"/>
      <c r="R1014" s="1"/>
      <c r="S1014" s="1"/>
      <c r="T1014" s="1"/>
    </row>
    <row r="1015" spans="13:20" x14ac:dyDescent="0.2">
      <c r="M1015" s="1"/>
      <c r="N1015" s="1"/>
      <c r="O1015" s="1"/>
      <c r="P1015" s="1"/>
      <c r="Q1015" s="1"/>
      <c r="R1015" s="1"/>
      <c r="S1015" s="1"/>
      <c r="T1015" s="1"/>
    </row>
    <row r="1016" spans="13:20" x14ac:dyDescent="0.2">
      <c r="M1016" s="1"/>
      <c r="N1016" s="1"/>
      <c r="O1016" s="1"/>
      <c r="P1016" s="1"/>
      <c r="Q1016" s="1"/>
      <c r="R1016" s="1"/>
      <c r="S1016" s="1"/>
      <c r="T1016" s="1"/>
    </row>
    <row r="1017" spans="13:20" x14ac:dyDescent="0.2">
      <c r="M1017" s="1"/>
      <c r="N1017" s="1"/>
      <c r="O1017" s="1"/>
      <c r="P1017" s="1"/>
      <c r="Q1017" s="1"/>
      <c r="R1017" s="1"/>
      <c r="S1017" s="1"/>
      <c r="T1017" s="1"/>
    </row>
    <row r="1018" spans="13:20" x14ac:dyDescent="0.2">
      <c r="M1018" s="1"/>
      <c r="N1018" s="1"/>
      <c r="O1018" s="1"/>
      <c r="P1018" s="1"/>
      <c r="Q1018" s="1"/>
      <c r="R1018" s="1"/>
      <c r="S1018" s="1"/>
      <c r="T1018" s="1"/>
    </row>
    <row r="1019" spans="13:20" x14ac:dyDescent="0.2">
      <c r="M1019" s="1"/>
      <c r="N1019" s="1"/>
      <c r="O1019" s="1"/>
      <c r="P1019" s="1"/>
      <c r="Q1019" s="1"/>
      <c r="R1019" s="1"/>
      <c r="S1019" s="1"/>
      <c r="T1019" s="1"/>
    </row>
    <row r="1020" spans="13:20" x14ac:dyDescent="0.2">
      <c r="M1020" s="1"/>
      <c r="N1020" s="1"/>
      <c r="O1020" s="1"/>
      <c r="P1020" s="1"/>
      <c r="Q1020" s="1"/>
      <c r="R1020" s="1"/>
      <c r="S1020" s="1"/>
      <c r="T1020" s="1"/>
    </row>
    <row r="1021" spans="13:20" x14ac:dyDescent="0.2">
      <c r="M1021" s="1"/>
      <c r="N1021" s="1"/>
      <c r="O1021" s="1"/>
      <c r="P1021" s="1"/>
      <c r="Q1021" s="1"/>
      <c r="R1021" s="1"/>
      <c r="S1021" s="1"/>
      <c r="T1021" s="1"/>
    </row>
    <row r="1022" spans="13:20" x14ac:dyDescent="0.2">
      <c r="M1022" s="1"/>
      <c r="N1022" s="1"/>
      <c r="O1022" s="1"/>
      <c r="P1022" s="1"/>
      <c r="Q1022" s="1"/>
      <c r="R1022" s="1"/>
      <c r="S1022" s="1"/>
      <c r="T1022" s="1"/>
    </row>
    <row r="1023" spans="13:20" x14ac:dyDescent="0.2">
      <c r="M1023" s="1"/>
      <c r="N1023" s="1"/>
      <c r="O1023" s="1"/>
      <c r="P1023" s="1"/>
      <c r="Q1023" s="1"/>
      <c r="R1023" s="1"/>
      <c r="S1023" s="1"/>
      <c r="T1023" s="1"/>
    </row>
    <row r="1024" spans="13:20" x14ac:dyDescent="0.2">
      <c r="M1024" s="1"/>
      <c r="N1024" s="1"/>
      <c r="O1024" s="1"/>
      <c r="P1024" s="1"/>
      <c r="Q1024" s="1"/>
      <c r="R1024" s="1"/>
      <c r="S1024" s="1"/>
      <c r="T1024" s="1"/>
    </row>
    <row r="1025" spans="13:20" x14ac:dyDescent="0.2">
      <c r="M1025" s="1"/>
      <c r="N1025" s="1"/>
      <c r="O1025" s="1"/>
      <c r="P1025" s="1"/>
      <c r="Q1025" s="1"/>
      <c r="R1025" s="1"/>
      <c r="S1025" s="1"/>
      <c r="T1025" s="1"/>
    </row>
    <row r="1026" spans="13:20" x14ac:dyDescent="0.2">
      <c r="M1026" s="1"/>
      <c r="N1026" s="1"/>
      <c r="O1026" s="1"/>
      <c r="P1026" s="1"/>
      <c r="Q1026" s="1"/>
      <c r="R1026" s="1"/>
      <c r="S1026" s="1"/>
      <c r="T1026" s="1"/>
    </row>
    <row r="1027" spans="13:20" x14ac:dyDescent="0.2">
      <c r="M1027" s="1"/>
      <c r="N1027" s="1"/>
      <c r="O1027" s="1"/>
      <c r="P1027" s="1"/>
      <c r="Q1027" s="1"/>
      <c r="R1027" s="1"/>
      <c r="S1027" s="1"/>
      <c r="T1027" s="1"/>
    </row>
    <row r="1028" spans="13:20" x14ac:dyDescent="0.2">
      <c r="M1028" s="1"/>
      <c r="N1028" s="1"/>
      <c r="O1028" s="1"/>
      <c r="P1028" s="1"/>
      <c r="Q1028" s="1"/>
      <c r="R1028" s="1"/>
      <c r="S1028" s="1"/>
      <c r="T1028" s="1"/>
    </row>
    <row r="1029" spans="13:20" x14ac:dyDescent="0.2">
      <c r="M1029" s="1"/>
      <c r="N1029" s="1"/>
      <c r="O1029" s="1"/>
      <c r="P1029" s="1"/>
      <c r="Q1029" s="1"/>
      <c r="R1029" s="1"/>
      <c r="S1029" s="1"/>
      <c r="T1029" s="1"/>
    </row>
    <row r="1030" spans="13:20" x14ac:dyDescent="0.2">
      <c r="M1030" s="1"/>
      <c r="N1030" s="1"/>
      <c r="O1030" s="1"/>
      <c r="P1030" s="1"/>
      <c r="Q1030" s="1"/>
      <c r="R1030" s="1"/>
      <c r="S1030" s="1"/>
      <c r="T1030" s="1"/>
    </row>
    <row r="1031" spans="13:20" x14ac:dyDescent="0.2">
      <c r="M1031" s="1"/>
      <c r="N1031" s="1"/>
      <c r="O1031" s="1"/>
      <c r="P1031" s="1"/>
      <c r="Q1031" s="1"/>
      <c r="R1031" s="1"/>
      <c r="S1031" s="1"/>
      <c r="T1031" s="1"/>
    </row>
    <row r="1032" spans="13:20" x14ac:dyDescent="0.2">
      <c r="M1032" s="1"/>
      <c r="N1032" s="1"/>
      <c r="O1032" s="1"/>
      <c r="P1032" s="1"/>
      <c r="Q1032" s="1"/>
      <c r="R1032" s="1"/>
      <c r="S1032" s="1"/>
      <c r="T1032" s="1"/>
    </row>
    <row r="1033" spans="13:20" x14ac:dyDescent="0.2">
      <c r="M1033" s="1"/>
      <c r="N1033" s="1"/>
      <c r="O1033" s="1"/>
      <c r="P1033" s="1"/>
      <c r="Q1033" s="1"/>
      <c r="R1033" s="1"/>
      <c r="S1033" s="1"/>
      <c r="T1033" s="1"/>
    </row>
    <row r="1034" spans="13:20" x14ac:dyDescent="0.2">
      <c r="M1034" s="1"/>
      <c r="N1034" s="1"/>
      <c r="O1034" s="1"/>
      <c r="P1034" s="1"/>
      <c r="Q1034" s="1"/>
      <c r="R1034" s="1"/>
      <c r="S1034" s="1"/>
      <c r="T1034" s="1"/>
    </row>
    <row r="1035" spans="13:20" x14ac:dyDescent="0.2">
      <c r="M1035" s="1"/>
      <c r="N1035" s="1"/>
      <c r="O1035" s="1"/>
      <c r="P1035" s="1"/>
      <c r="Q1035" s="1"/>
      <c r="R1035" s="1"/>
      <c r="S1035" s="1"/>
      <c r="T1035" s="1"/>
    </row>
    <row r="1036" spans="13:20" x14ac:dyDescent="0.2">
      <c r="M1036" s="1"/>
      <c r="N1036" s="1"/>
      <c r="O1036" s="1"/>
      <c r="P1036" s="1"/>
      <c r="Q1036" s="1"/>
      <c r="R1036" s="1"/>
      <c r="S1036" s="1"/>
      <c r="T1036" s="1"/>
    </row>
    <row r="1037" spans="13:20" x14ac:dyDescent="0.2">
      <c r="M1037" s="1"/>
      <c r="N1037" s="1"/>
      <c r="O1037" s="1"/>
      <c r="P1037" s="1"/>
      <c r="Q1037" s="1"/>
      <c r="R1037" s="1"/>
      <c r="S1037" s="1"/>
      <c r="T1037" s="1"/>
    </row>
    <row r="1038" spans="13:20" x14ac:dyDescent="0.2">
      <c r="M1038" s="1"/>
      <c r="N1038" s="1"/>
      <c r="O1038" s="1"/>
      <c r="P1038" s="1"/>
      <c r="Q1038" s="1"/>
      <c r="R1038" s="1"/>
      <c r="S1038" s="1"/>
      <c r="T1038" s="1"/>
    </row>
    <row r="1039" spans="13:20" x14ac:dyDescent="0.2">
      <c r="M1039" s="1"/>
      <c r="N1039" s="1"/>
      <c r="O1039" s="1"/>
      <c r="P1039" s="1"/>
      <c r="Q1039" s="1"/>
      <c r="R1039" s="1"/>
      <c r="S1039" s="1"/>
      <c r="T1039" s="1"/>
    </row>
    <row r="1040" spans="13:20" x14ac:dyDescent="0.2">
      <c r="M1040" s="1"/>
      <c r="N1040" s="1"/>
      <c r="O1040" s="1"/>
      <c r="P1040" s="1"/>
      <c r="Q1040" s="1"/>
      <c r="R1040" s="1"/>
      <c r="S1040" s="1"/>
      <c r="T1040" s="1"/>
    </row>
    <row r="1041" spans="13:20" x14ac:dyDescent="0.2">
      <c r="M1041" s="1"/>
      <c r="N1041" s="1"/>
      <c r="O1041" s="1"/>
      <c r="P1041" s="1"/>
      <c r="Q1041" s="1"/>
      <c r="R1041" s="1"/>
      <c r="S1041" s="1"/>
      <c r="T1041" s="1"/>
    </row>
    <row r="1042" spans="13:20" x14ac:dyDescent="0.2">
      <c r="M1042" s="1"/>
      <c r="N1042" s="1"/>
      <c r="O1042" s="1"/>
      <c r="P1042" s="1"/>
      <c r="Q1042" s="1"/>
      <c r="R1042" s="1"/>
      <c r="S1042" s="1"/>
      <c r="T1042" s="1"/>
    </row>
    <row r="1043" spans="13:20" x14ac:dyDescent="0.2">
      <c r="M1043" s="1"/>
      <c r="N1043" s="1"/>
      <c r="O1043" s="1"/>
      <c r="P1043" s="1"/>
      <c r="Q1043" s="1"/>
      <c r="R1043" s="1"/>
      <c r="S1043" s="1"/>
      <c r="T1043" s="1"/>
    </row>
    <row r="1044" spans="13:20" x14ac:dyDescent="0.2">
      <c r="M1044" s="1"/>
      <c r="N1044" s="1"/>
      <c r="O1044" s="1"/>
      <c r="P1044" s="1"/>
      <c r="Q1044" s="1"/>
      <c r="R1044" s="1"/>
      <c r="S1044" s="1"/>
      <c r="T1044" s="1"/>
    </row>
    <row r="1045" spans="13:20" x14ac:dyDescent="0.2">
      <c r="M1045" s="1"/>
      <c r="N1045" s="1"/>
      <c r="O1045" s="1"/>
      <c r="P1045" s="1"/>
      <c r="Q1045" s="1"/>
      <c r="R1045" s="1"/>
      <c r="S1045" s="1"/>
      <c r="T1045" s="1"/>
    </row>
    <row r="1046" spans="13:20" x14ac:dyDescent="0.2">
      <c r="M1046" s="1"/>
      <c r="N1046" s="1"/>
      <c r="O1046" s="1"/>
      <c r="P1046" s="1"/>
      <c r="Q1046" s="1"/>
      <c r="R1046" s="1"/>
      <c r="S1046" s="1"/>
      <c r="T1046" s="1"/>
    </row>
    <row r="1047" spans="13:20" x14ac:dyDescent="0.2">
      <c r="M1047" s="1"/>
      <c r="N1047" s="1"/>
      <c r="O1047" s="1"/>
      <c r="P1047" s="1"/>
      <c r="Q1047" s="1"/>
      <c r="R1047" s="1"/>
      <c r="S1047" s="1"/>
      <c r="T1047" s="1"/>
    </row>
    <row r="1048" spans="13:20" x14ac:dyDescent="0.2">
      <c r="M1048" s="1"/>
      <c r="N1048" s="1"/>
      <c r="O1048" s="1"/>
      <c r="P1048" s="1"/>
      <c r="Q1048" s="1"/>
      <c r="R1048" s="1"/>
      <c r="S1048" s="1"/>
      <c r="T1048" s="1"/>
    </row>
    <row r="1049" spans="13:20" x14ac:dyDescent="0.2">
      <c r="M1049" s="1"/>
      <c r="N1049" s="1"/>
      <c r="O1049" s="1"/>
      <c r="P1049" s="1"/>
      <c r="Q1049" s="1"/>
      <c r="R1049" s="1"/>
      <c r="S1049" s="1"/>
      <c r="T1049" s="1"/>
    </row>
    <row r="1050" spans="13:20" x14ac:dyDescent="0.2">
      <c r="M1050" s="1"/>
      <c r="N1050" s="1"/>
      <c r="O1050" s="1"/>
      <c r="P1050" s="1"/>
      <c r="Q1050" s="1"/>
      <c r="R1050" s="1"/>
      <c r="S1050" s="1"/>
      <c r="T1050" s="1"/>
    </row>
    <row r="1051" spans="13:20" x14ac:dyDescent="0.2">
      <c r="M1051" s="1"/>
      <c r="N1051" s="1"/>
      <c r="O1051" s="1"/>
      <c r="P1051" s="1"/>
      <c r="Q1051" s="1"/>
      <c r="R1051" s="1"/>
      <c r="S1051" s="1"/>
      <c r="T1051" s="1"/>
    </row>
    <row r="1052" spans="13:20" x14ac:dyDescent="0.2">
      <c r="M1052" s="1"/>
      <c r="N1052" s="1"/>
      <c r="O1052" s="1"/>
      <c r="P1052" s="1"/>
      <c r="Q1052" s="1"/>
      <c r="R1052" s="1"/>
      <c r="S1052" s="1"/>
      <c r="T1052" s="1"/>
    </row>
    <row r="1053" spans="13:20" x14ac:dyDescent="0.2">
      <c r="M1053" s="1"/>
      <c r="N1053" s="1"/>
      <c r="O1053" s="1"/>
      <c r="P1053" s="1"/>
      <c r="Q1053" s="1"/>
      <c r="R1053" s="1"/>
      <c r="S1053" s="1"/>
      <c r="T1053" s="1"/>
    </row>
    <row r="1054" spans="13:20" x14ac:dyDescent="0.2">
      <c r="M1054" s="1"/>
      <c r="N1054" s="1"/>
      <c r="O1054" s="1"/>
      <c r="P1054" s="1"/>
      <c r="Q1054" s="1"/>
      <c r="R1054" s="1"/>
      <c r="S1054" s="1"/>
      <c r="T1054" s="1"/>
    </row>
    <row r="1055" spans="13:20" x14ac:dyDescent="0.2">
      <c r="M1055" s="1"/>
      <c r="N1055" s="1"/>
      <c r="O1055" s="1"/>
      <c r="P1055" s="1"/>
      <c r="Q1055" s="1"/>
      <c r="R1055" s="1"/>
      <c r="S1055" s="1"/>
      <c r="T1055" s="1"/>
    </row>
    <row r="1056" spans="13:20" x14ac:dyDescent="0.2">
      <c r="M1056" s="1"/>
      <c r="N1056" s="1"/>
      <c r="O1056" s="1"/>
      <c r="P1056" s="1"/>
      <c r="Q1056" s="1"/>
      <c r="R1056" s="1"/>
      <c r="S1056" s="1"/>
      <c r="T1056" s="1"/>
    </row>
    <row r="1057" spans="13:20" x14ac:dyDescent="0.2">
      <c r="M1057" s="1"/>
      <c r="N1057" s="1"/>
      <c r="O1057" s="1"/>
      <c r="P1057" s="1"/>
      <c r="Q1057" s="1"/>
      <c r="R1057" s="1"/>
      <c r="S1057" s="1"/>
      <c r="T1057" s="1"/>
    </row>
    <row r="1058" spans="13:20" x14ac:dyDescent="0.2">
      <c r="M1058" s="1"/>
      <c r="N1058" s="1"/>
      <c r="O1058" s="1"/>
      <c r="P1058" s="1"/>
      <c r="Q1058" s="1"/>
      <c r="R1058" s="1"/>
      <c r="S1058" s="1"/>
      <c r="T1058" s="1"/>
    </row>
    <row r="1059" spans="13:20" x14ac:dyDescent="0.2">
      <c r="M1059" s="1"/>
      <c r="N1059" s="1"/>
      <c r="O1059" s="1"/>
      <c r="P1059" s="1"/>
      <c r="Q1059" s="1"/>
      <c r="R1059" s="1"/>
      <c r="S1059" s="1"/>
      <c r="T1059" s="1"/>
    </row>
    <row r="1060" spans="13:20" x14ac:dyDescent="0.2">
      <c r="M1060" s="1"/>
      <c r="N1060" s="1"/>
      <c r="O1060" s="1"/>
      <c r="P1060" s="1"/>
      <c r="Q1060" s="1"/>
      <c r="R1060" s="1"/>
      <c r="S1060" s="1"/>
      <c r="T1060" s="1"/>
    </row>
    <row r="1061" spans="13:20" x14ac:dyDescent="0.2">
      <c r="M1061" s="1"/>
      <c r="N1061" s="1"/>
      <c r="O1061" s="1"/>
      <c r="P1061" s="1"/>
      <c r="Q1061" s="1"/>
      <c r="R1061" s="1"/>
      <c r="S1061" s="1"/>
      <c r="T1061" s="1"/>
    </row>
    <row r="1062" spans="13:20" x14ac:dyDescent="0.2">
      <c r="M1062" s="1"/>
      <c r="N1062" s="1"/>
      <c r="O1062" s="1"/>
      <c r="P1062" s="1"/>
      <c r="Q1062" s="1"/>
      <c r="R1062" s="1"/>
      <c r="S1062" s="1"/>
      <c r="T1062" s="1"/>
    </row>
    <row r="1063" spans="13:20" x14ac:dyDescent="0.2">
      <c r="M1063" s="1"/>
      <c r="N1063" s="1"/>
      <c r="O1063" s="1"/>
      <c r="P1063" s="1"/>
      <c r="Q1063" s="1"/>
      <c r="R1063" s="1"/>
      <c r="S1063" s="1"/>
      <c r="T1063" s="1"/>
    </row>
    <row r="1064" spans="13:20" x14ac:dyDescent="0.2">
      <c r="M1064" s="1"/>
      <c r="N1064" s="1"/>
      <c r="O1064" s="1"/>
      <c r="P1064" s="1"/>
      <c r="Q1064" s="1"/>
      <c r="R1064" s="1"/>
      <c r="S1064" s="1"/>
      <c r="T1064" s="1"/>
    </row>
    <row r="1065" spans="13:20" x14ac:dyDescent="0.2">
      <c r="M1065" s="1"/>
      <c r="N1065" s="1"/>
      <c r="O1065" s="1"/>
      <c r="P1065" s="1"/>
      <c r="Q1065" s="1"/>
      <c r="R1065" s="1"/>
      <c r="S1065" s="1"/>
      <c r="T1065" s="1"/>
    </row>
    <row r="1066" spans="13:20" x14ac:dyDescent="0.2">
      <c r="M1066" s="1"/>
      <c r="N1066" s="1"/>
      <c r="O1066" s="1"/>
      <c r="P1066" s="1"/>
      <c r="Q1066" s="1"/>
      <c r="R1066" s="1"/>
      <c r="S1066" s="1"/>
      <c r="T1066" s="1"/>
    </row>
    <row r="1067" spans="13:20" x14ac:dyDescent="0.2">
      <c r="M1067" s="1"/>
      <c r="N1067" s="1"/>
      <c r="O1067" s="1"/>
      <c r="P1067" s="1"/>
      <c r="Q1067" s="1"/>
      <c r="R1067" s="1"/>
      <c r="S1067" s="1"/>
      <c r="T1067" s="1"/>
    </row>
    <row r="1068" spans="13:20" x14ac:dyDescent="0.2">
      <c r="M1068" s="1"/>
      <c r="N1068" s="1"/>
      <c r="O1068" s="1"/>
      <c r="P1068" s="1"/>
      <c r="Q1068" s="1"/>
      <c r="R1068" s="1"/>
      <c r="S1068" s="1"/>
      <c r="T1068" s="1"/>
    </row>
    <row r="1069" spans="13:20" x14ac:dyDescent="0.2">
      <c r="M1069" s="1"/>
      <c r="N1069" s="1"/>
      <c r="O1069" s="1"/>
      <c r="P1069" s="1"/>
      <c r="Q1069" s="1"/>
      <c r="R1069" s="1"/>
      <c r="S1069" s="1"/>
      <c r="T1069" s="1"/>
    </row>
    <row r="1070" spans="13:20" x14ac:dyDescent="0.2">
      <c r="M1070" s="1"/>
      <c r="N1070" s="1"/>
      <c r="O1070" s="1"/>
      <c r="P1070" s="1"/>
      <c r="Q1070" s="1"/>
      <c r="R1070" s="1"/>
      <c r="S1070" s="1"/>
      <c r="T1070" s="1"/>
    </row>
    <row r="1071" spans="13:20" x14ac:dyDescent="0.2">
      <c r="M1071" s="1"/>
      <c r="N1071" s="1"/>
      <c r="O1071" s="1"/>
      <c r="P1071" s="1"/>
      <c r="Q1071" s="1"/>
      <c r="R1071" s="1"/>
      <c r="S1071" s="1"/>
      <c r="T1071" s="1"/>
    </row>
    <row r="1072" spans="13:20" x14ac:dyDescent="0.2">
      <c r="M1072" s="1"/>
      <c r="N1072" s="1"/>
      <c r="O1072" s="1"/>
      <c r="P1072" s="1"/>
      <c r="Q1072" s="1"/>
      <c r="R1072" s="1"/>
      <c r="S1072" s="1"/>
      <c r="T1072" s="1"/>
    </row>
    <row r="1073" spans="13:20" x14ac:dyDescent="0.2">
      <c r="M1073" s="1"/>
      <c r="N1073" s="1"/>
      <c r="O1073" s="1"/>
      <c r="P1073" s="1"/>
      <c r="Q1073" s="1"/>
      <c r="R1073" s="1"/>
      <c r="S1073" s="1"/>
      <c r="T1073" s="1"/>
    </row>
    <row r="1074" spans="13:20" x14ac:dyDescent="0.2">
      <c r="M1074" s="1"/>
      <c r="N1074" s="1"/>
      <c r="O1074" s="1"/>
      <c r="P1074" s="1"/>
      <c r="Q1074" s="1"/>
      <c r="R1074" s="1"/>
      <c r="S1074" s="1"/>
      <c r="T1074" s="1"/>
    </row>
    <row r="1075" spans="13:20" x14ac:dyDescent="0.2">
      <c r="M1075" s="1"/>
      <c r="N1075" s="1"/>
      <c r="O1075" s="1"/>
      <c r="P1075" s="1"/>
      <c r="Q1075" s="1"/>
      <c r="R1075" s="1"/>
      <c r="S1075" s="1"/>
      <c r="T1075" s="1"/>
    </row>
    <row r="1076" spans="13:20" x14ac:dyDescent="0.2">
      <c r="M1076" s="1"/>
      <c r="N1076" s="1"/>
      <c r="O1076" s="1"/>
      <c r="P1076" s="1"/>
      <c r="Q1076" s="1"/>
      <c r="R1076" s="1"/>
      <c r="S1076" s="1"/>
      <c r="T1076" s="1"/>
    </row>
    <row r="1077" spans="13:20" x14ac:dyDescent="0.2">
      <c r="M1077" s="1"/>
      <c r="N1077" s="1"/>
      <c r="O1077" s="1"/>
      <c r="P1077" s="1"/>
      <c r="Q1077" s="1"/>
      <c r="R1077" s="1"/>
      <c r="S1077" s="1"/>
      <c r="T1077" s="1"/>
    </row>
    <row r="1078" spans="13:20" x14ac:dyDescent="0.2">
      <c r="M1078" s="1"/>
      <c r="N1078" s="1"/>
      <c r="O1078" s="1"/>
      <c r="P1078" s="1"/>
      <c r="Q1078" s="1"/>
      <c r="R1078" s="1"/>
      <c r="S1078" s="1"/>
      <c r="T1078" s="1"/>
    </row>
    <row r="1079" spans="13:20" x14ac:dyDescent="0.2">
      <c r="M1079" s="1"/>
      <c r="N1079" s="1"/>
      <c r="O1079" s="1"/>
      <c r="P1079" s="1"/>
      <c r="Q1079" s="1"/>
      <c r="R1079" s="1"/>
      <c r="S1079" s="1"/>
      <c r="T1079" s="1"/>
    </row>
    <row r="1080" spans="13:20" x14ac:dyDescent="0.2">
      <c r="M1080" s="1"/>
      <c r="N1080" s="1"/>
      <c r="O1080" s="1"/>
      <c r="P1080" s="1"/>
      <c r="Q1080" s="1"/>
      <c r="R1080" s="1"/>
      <c r="S1080" s="1"/>
      <c r="T1080" s="1"/>
    </row>
    <row r="1081" spans="13:20" x14ac:dyDescent="0.2">
      <c r="M1081" s="1"/>
      <c r="N1081" s="1"/>
      <c r="O1081" s="1"/>
      <c r="P1081" s="1"/>
      <c r="Q1081" s="1"/>
      <c r="R1081" s="1"/>
      <c r="S1081" s="1"/>
      <c r="T1081" s="1"/>
    </row>
    <row r="1082" spans="13:20" x14ac:dyDescent="0.2">
      <c r="M1082" s="1"/>
      <c r="N1082" s="1"/>
      <c r="O1082" s="1"/>
      <c r="P1082" s="1"/>
      <c r="Q1082" s="1"/>
      <c r="R1082" s="1"/>
      <c r="S1082" s="1"/>
      <c r="T1082" s="1"/>
    </row>
    <row r="1083" spans="13:20" x14ac:dyDescent="0.2">
      <c r="M1083" s="1"/>
      <c r="N1083" s="1"/>
      <c r="O1083" s="1"/>
      <c r="P1083" s="1"/>
      <c r="Q1083" s="1"/>
      <c r="R1083" s="1"/>
      <c r="S1083" s="1"/>
      <c r="T1083" s="1"/>
    </row>
    <row r="1084" spans="13:20" x14ac:dyDescent="0.2">
      <c r="M1084" s="1"/>
      <c r="N1084" s="1"/>
      <c r="O1084" s="1"/>
      <c r="P1084" s="1"/>
      <c r="Q1084" s="1"/>
      <c r="R1084" s="1"/>
      <c r="S1084" s="1"/>
      <c r="T1084" s="1"/>
    </row>
    <row r="1085" spans="13:20" x14ac:dyDescent="0.2">
      <c r="M1085" s="1"/>
      <c r="N1085" s="1"/>
      <c r="O1085" s="1"/>
      <c r="P1085" s="1"/>
      <c r="Q1085" s="1"/>
      <c r="R1085" s="1"/>
      <c r="S1085" s="1"/>
      <c r="T1085" s="1"/>
    </row>
    <row r="1086" spans="13:20" x14ac:dyDescent="0.2">
      <c r="M1086" s="1"/>
      <c r="N1086" s="1"/>
      <c r="O1086" s="1"/>
      <c r="P1086" s="1"/>
      <c r="Q1086" s="1"/>
      <c r="R1086" s="1"/>
      <c r="S1086" s="1"/>
      <c r="T1086" s="1"/>
    </row>
    <row r="1087" spans="13:20" x14ac:dyDescent="0.2">
      <c r="M1087" s="1"/>
      <c r="N1087" s="1"/>
      <c r="O1087" s="1"/>
      <c r="P1087" s="1"/>
      <c r="Q1087" s="1"/>
      <c r="R1087" s="1"/>
      <c r="S1087" s="1"/>
      <c r="T1087" s="1"/>
    </row>
    <row r="1088" spans="13:20" x14ac:dyDescent="0.2">
      <c r="M1088" s="1"/>
      <c r="N1088" s="1"/>
      <c r="O1088" s="1"/>
      <c r="P1088" s="1"/>
      <c r="Q1088" s="1"/>
      <c r="R1088" s="1"/>
      <c r="S1088" s="1"/>
      <c r="T1088" s="1"/>
    </row>
    <row r="1089" spans="13:20" x14ac:dyDescent="0.2">
      <c r="M1089" s="1"/>
      <c r="N1089" s="1"/>
      <c r="O1089" s="1"/>
      <c r="P1089" s="1"/>
      <c r="Q1089" s="1"/>
      <c r="R1089" s="1"/>
      <c r="S1089" s="1"/>
      <c r="T1089" s="1"/>
    </row>
    <row r="1090" spans="13:20" x14ac:dyDescent="0.2">
      <c r="M1090" s="1"/>
      <c r="N1090" s="1"/>
      <c r="O1090" s="1"/>
      <c r="P1090" s="1"/>
      <c r="Q1090" s="1"/>
      <c r="R1090" s="1"/>
      <c r="S1090" s="1"/>
      <c r="T1090" s="1"/>
    </row>
    <row r="1091" spans="13:20" x14ac:dyDescent="0.2">
      <c r="M1091" s="1"/>
      <c r="N1091" s="1"/>
      <c r="O1091" s="1"/>
      <c r="P1091" s="1"/>
      <c r="Q1091" s="1"/>
      <c r="R1091" s="1"/>
      <c r="S1091" s="1"/>
      <c r="T1091" s="1"/>
    </row>
    <row r="1092" spans="13:20" x14ac:dyDescent="0.2">
      <c r="M1092" s="1"/>
      <c r="N1092" s="1"/>
      <c r="O1092" s="1"/>
      <c r="P1092" s="1"/>
      <c r="Q1092" s="1"/>
      <c r="R1092" s="1"/>
      <c r="S1092" s="1"/>
      <c r="T1092" s="1"/>
    </row>
    <row r="1093" spans="13:20" x14ac:dyDescent="0.2">
      <c r="M1093" s="1"/>
      <c r="N1093" s="1"/>
      <c r="O1093" s="1"/>
      <c r="P1093" s="1"/>
      <c r="Q1093" s="1"/>
      <c r="R1093" s="1"/>
      <c r="S1093" s="1"/>
      <c r="T1093" s="1"/>
    </row>
    <row r="1094" spans="13:20" x14ac:dyDescent="0.2">
      <c r="M1094" s="1"/>
      <c r="N1094" s="1"/>
      <c r="O1094" s="1"/>
      <c r="P1094" s="1"/>
      <c r="Q1094" s="1"/>
      <c r="R1094" s="1"/>
      <c r="S1094" s="1"/>
      <c r="T1094" s="1"/>
    </row>
    <row r="1095" spans="13:20" x14ac:dyDescent="0.2">
      <c r="M1095" s="1"/>
      <c r="N1095" s="1"/>
      <c r="O1095" s="1"/>
      <c r="P1095" s="1"/>
      <c r="Q1095" s="1"/>
      <c r="R1095" s="1"/>
      <c r="S1095" s="1"/>
      <c r="T1095" s="1"/>
    </row>
    <row r="1096" spans="13:20" x14ac:dyDescent="0.2">
      <c r="M1096" s="1"/>
      <c r="N1096" s="1"/>
      <c r="O1096" s="1"/>
      <c r="P1096" s="1"/>
      <c r="Q1096" s="1"/>
      <c r="R1096" s="1"/>
      <c r="S1096" s="1"/>
      <c r="T1096" s="1"/>
    </row>
    <row r="1097" spans="13:20" x14ac:dyDescent="0.2">
      <c r="M1097" s="1"/>
      <c r="N1097" s="1"/>
      <c r="O1097" s="1"/>
      <c r="P1097" s="1"/>
      <c r="Q1097" s="1"/>
      <c r="R1097" s="1"/>
      <c r="S1097" s="1"/>
      <c r="T1097" s="1"/>
    </row>
    <row r="1098" spans="13:20" x14ac:dyDescent="0.2">
      <c r="M1098" s="1"/>
      <c r="N1098" s="1"/>
      <c r="O1098" s="1"/>
      <c r="P1098" s="1"/>
      <c r="Q1098" s="1"/>
      <c r="R1098" s="1"/>
      <c r="S1098" s="1"/>
      <c r="T1098" s="1"/>
    </row>
    <row r="1099" spans="13:20" x14ac:dyDescent="0.2">
      <c r="M1099" s="1"/>
      <c r="N1099" s="1"/>
      <c r="O1099" s="1"/>
      <c r="P1099" s="1"/>
      <c r="Q1099" s="1"/>
      <c r="R1099" s="1"/>
      <c r="S1099" s="1"/>
      <c r="T1099" s="1"/>
    </row>
    <row r="1100" spans="13:20" x14ac:dyDescent="0.2">
      <c r="M1100" s="1"/>
      <c r="N1100" s="1"/>
      <c r="O1100" s="1"/>
      <c r="P1100" s="1"/>
      <c r="Q1100" s="1"/>
      <c r="R1100" s="1"/>
      <c r="S1100" s="1"/>
      <c r="T1100" s="1"/>
    </row>
    <row r="1101" spans="13:20" x14ac:dyDescent="0.2">
      <c r="M1101" s="1"/>
      <c r="N1101" s="1"/>
      <c r="O1101" s="1"/>
      <c r="P1101" s="1"/>
      <c r="Q1101" s="1"/>
      <c r="R1101" s="1"/>
      <c r="S1101" s="1"/>
      <c r="T1101" s="1"/>
    </row>
    <row r="1102" spans="13:20" x14ac:dyDescent="0.2">
      <c r="M1102" s="1"/>
      <c r="N1102" s="1"/>
      <c r="O1102" s="1"/>
      <c r="P1102" s="1"/>
      <c r="Q1102" s="1"/>
      <c r="R1102" s="1"/>
      <c r="S1102" s="1"/>
      <c r="T1102" s="1"/>
    </row>
    <row r="1103" spans="13:20" x14ac:dyDescent="0.2">
      <c r="M1103" s="1"/>
      <c r="N1103" s="1"/>
      <c r="O1103" s="1"/>
      <c r="P1103" s="1"/>
      <c r="Q1103" s="1"/>
      <c r="R1103" s="1"/>
      <c r="S1103" s="1"/>
      <c r="T1103" s="1"/>
    </row>
    <row r="1104" spans="13:20" x14ac:dyDescent="0.2">
      <c r="M1104" s="1"/>
      <c r="N1104" s="1"/>
      <c r="O1104" s="1"/>
      <c r="P1104" s="1"/>
      <c r="Q1104" s="1"/>
      <c r="R1104" s="1"/>
      <c r="S1104" s="1"/>
      <c r="T1104" s="1"/>
    </row>
    <row r="1105" spans="13:20" x14ac:dyDescent="0.2">
      <c r="M1105" s="1"/>
      <c r="N1105" s="1"/>
      <c r="O1105" s="1"/>
      <c r="P1105" s="1"/>
      <c r="Q1105" s="1"/>
      <c r="R1105" s="1"/>
      <c r="S1105" s="1"/>
      <c r="T1105" s="1"/>
    </row>
    <row r="1106" spans="13:20" x14ac:dyDescent="0.2">
      <c r="M1106" s="1"/>
      <c r="N1106" s="1"/>
      <c r="O1106" s="1"/>
      <c r="P1106" s="1"/>
      <c r="Q1106" s="1"/>
      <c r="R1106" s="1"/>
      <c r="S1106" s="1"/>
      <c r="T1106" s="1"/>
    </row>
    <row r="1107" spans="13:20" x14ac:dyDescent="0.2">
      <c r="M1107" s="1"/>
      <c r="N1107" s="1"/>
      <c r="O1107" s="1"/>
      <c r="P1107" s="1"/>
      <c r="Q1107" s="1"/>
      <c r="R1107" s="1"/>
      <c r="S1107" s="1"/>
      <c r="T1107" s="1"/>
    </row>
    <row r="1108" spans="13:20" x14ac:dyDescent="0.2">
      <c r="M1108" s="1"/>
      <c r="N1108" s="1"/>
      <c r="O1108" s="1"/>
      <c r="P1108" s="1"/>
      <c r="Q1108" s="1"/>
      <c r="R1108" s="1"/>
      <c r="S1108" s="1"/>
      <c r="T1108" s="1"/>
    </row>
    <row r="1109" spans="13:20" x14ac:dyDescent="0.2">
      <c r="M1109" s="1"/>
      <c r="N1109" s="1"/>
      <c r="O1109" s="1"/>
      <c r="P1109" s="1"/>
      <c r="Q1109" s="1"/>
      <c r="R1109" s="1"/>
      <c r="S1109" s="1"/>
      <c r="T1109" s="1"/>
    </row>
    <row r="1110" spans="13:20" x14ac:dyDescent="0.2">
      <c r="M1110" s="1"/>
      <c r="N1110" s="1"/>
      <c r="O1110" s="1"/>
      <c r="P1110" s="1"/>
      <c r="Q1110" s="1"/>
      <c r="R1110" s="1"/>
      <c r="S1110" s="1"/>
      <c r="T1110" s="1"/>
    </row>
    <row r="1111" spans="13:20" x14ac:dyDescent="0.2">
      <c r="M1111" s="1"/>
      <c r="N1111" s="1"/>
      <c r="O1111" s="1"/>
      <c r="P1111" s="1"/>
      <c r="Q1111" s="1"/>
      <c r="R1111" s="1"/>
      <c r="S1111" s="1"/>
      <c r="T1111" s="1"/>
    </row>
    <row r="1112" spans="13:20" x14ac:dyDescent="0.2">
      <c r="M1112" s="1"/>
      <c r="N1112" s="1"/>
      <c r="O1112" s="1"/>
      <c r="P1112" s="1"/>
      <c r="Q1112" s="1"/>
      <c r="R1112" s="1"/>
      <c r="S1112" s="1"/>
      <c r="T1112" s="1"/>
    </row>
    <row r="1113" spans="13:20" x14ac:dyDescent="0.2">
      <c r="M1113" s="1"/>
      <c r="N1113" s="1"/>
      <c r="O1113" s="1"/>
      <c r="P1113" s="1"/>
      <c r="Q1113" s="1"/>
      <c r="R1113" s="1"/>
      <c r="S1113" s="1"/>
      <c r="T1113" s="1"/>
    </row>
    <row r="1114" spans="13:20" x14ac:dyDescent="0.2">
      <c r="M1114" s="1"/>
      <c r="N1114" s="1"/>
      <c r="O1114" s="1"/>
      <c r="P1114" s="1"/>
      <c r="Q1114" s="1"/>
      <c r="R1114" s="1"/>
      <c r="S1114" s="1"/>
      <c r="T1114" s="1"/>
    </row>
    <row r="1115" spans="13:20" x14ac:dyDescent="0.2">
      <c r="M1115" s="1"/>
      <c r="N1115" s="1"/>
      <c r="O1115" s="1"/>
      <c r="P1115" s="1"/>
      <c r="Q1115" s="1"/>
      <c r="R1115" s="1"/>
      <c r="S1115" s="1"/>
      <c r="T1115" s="1"/>
    </row>
    <row r="1116" spans="13:20" x14ac:dyDescent="0.2">
      <c r="M1116" s="1"/>
      <c r="N1116" s="1"/>
      <c r="O1116" s="1"/>
      <c r="P1116" s="1"/>
      <c r="Q1116" s="1"/>
      <c r="R1116" s="1"/>
      <c r="S1116" s="1"/>
      <c r="T1116" s="1"/>
    </row>
    <row r="1117" spans="13:20" x14ac:dyDescent="0.2">
      <c r="M1117" s="1"/>
      <c r="N1117" s="1"/>
      <c r="O1117" s="1"/>
      <c r="P1117" s="1"/>
      <c r="Q1117" s="1"/>
      <c r="R1117" s="1"/>
      <c r="S1117" s="1"/>
      <c r="T1117" s="1"/>
    </row>
    <row r="1118" spans="13:20" x14ac:dyDescent="0.2">
      <c r="M1118" s="1"/>
      <c r="N1118" s="1"/>
      <c r="O1118" s="1"/>
      <c r="P1118" s="1"/>
      <c r="Q1118" s="1"/>
      <c r="R1118" s="1"/>
      <c r="S1118" s="1"/>
      <c r="T1118" s="1"/>
    </row>
    <row r="1119" spans="13:20" x14ac:dyDescent="0.2">
      <c r="M1119" s="1"/>
      <c r="N1119" s="1"/>
      <c r="O1119" s="1"/>
      <c r="P1119" s="1"/>
      <c r="Q1119" s="1"/>
      <c r="R1119" s="1"/>
      <c r="S1119" s="1"/>
      <c r="T1119" s="1"/>
    </row>
    <row r="1120" spans="13:20" x14ac:dyDescent="0.2">
      <c r="M1120" s="1"/>
      <c r="N1120" s="1"/>
      <c r="O1120" s="1"/>
      <c r="P1120" s="1"/>
      <c r="Q1120" s="1"/>
      <c r="R1120" s="1"/>
      <c r="S1120" s="1"/>
      <c r="T1120" s="1"/>
    </row>
    <row r="1121" spans="13:20" x14ac:dyDescent="0.2">
      <c r="M1121" s="1"/>
      <c r="N1121" s="1"/>
      <c r="O1121" s="1"/>
      <c r="P1121" s="1"/>
      <c r="Q1121" s="1"/>
      <c r="R1121" s="1"/>
      <c r="S1121" s="1"/>
      <c r="T1121" s="1"/>
    </row>
    <row r="1122" spans="13:20" x14ac:dyDescent="0.2">
      <c r="M1122" s="1"/>
      <c r="N1122" s="1"/>
      <c r="O1122" s="1"/>
      <c r="P1122" s="1"/>
      <c r="Q1122" s="1"/>
      <c r="R1122" s="1"/>
      <c r="S1122" s="1"/>
      <c r="T1122" s="1"/>
    </row>
    <row r="1123" spans="13:20" x14ac:dyDescent="0.2">
      <c r="M1123" s="1"/>
      <c r="N1123" s="1"/>
      <c r="O1123" s="1"/>
      <c r="P1123" s="1"/>
      <c r="Q1123" s="1"/>
      <c r="R1123" s="1"/>
      <c r="S1123" s="1"/>
      <c r="T1123" s="1"/>
    </row>
    <row r="1124" spans="13:20" x14ac:dyDescent="0.2">
      <c r="M1124" s="1"/>
      <c r="N1124" s="1"/>
      <c r="O1124" s="1"/>
      <c r="P1124" s="1"/>
      <c r="Q1124" s="1"/>
      <c r="R1124" s="1"/>
      <c r="S1124" s="1"/>
      <c r="T1124" s="1"/>
    </row>
    <row r="1125" spans="13:20" x14ac:dyDescent="0.2">
      <c r="M1125" s="1"/>
      <c r="N1125" s="1"/>
      <c r="O1125" s="1"/>
      <c r="P1125" s="1"/>
      <c r="Q1125" s="1"/>
      <c r="R1125" s="1"/>
      <c r="S1125" s="1"/>
      <c r="T1125" s="1"/>
    </row>
    <row r="1126" spans="13:20" x14ac:dyDescent="0.2">
      <c r="M1126" s="1"/>
      <c r="N1126" s="1"/>
      <c r="O1126" s="1"/>
      <c r="P1126" s="1"/>
      <c r="Q1126" s="1"/>
      <c r="R1126" s="1"/>
      <c r="S1126" s="1"/>
      <c r="T1126" s="1"/>
    </row>
    <row r="1127" spans="13:20" x14ac:dyDescent="0.2">
      <c r="M1127" s="1"/>
      <c r="N1127" s="1"/>
      <c r="O1127" s="1"/>
      <c r="P1127" s="1"/>
      <c r="Q1127" s="1"/>
      <c r="R1127" s="1"/>
      <c r="S1127" s="1"/>
      <c r="T1127" s="1"/>
    </row>
    <row r="1128" spans="13:20" x14ac:dyDescent="0.2">
      <c r="M1128" s="1"/>
      <c r="N1128" s="1"/>
      <c r="O1128" s="1"/>
      <c r="P1128" s="1"/>
      <c r="Q1128" s="1"/>
      <c r="R1128" s="1"/>
      <c r="S1128" s="1"/>
      <c r="T1128" s="1"/>
    </row>
    <row r="1129" spans="13:20" x14ac:dyDescent="0.2">
      <c r="M1129" s="1"/>
      <c r="N1129" s="1"/>
      <c r="O1129" s="1"/>
      <c r="P1129" s="1"/>
      <c r="Q1129" s="1"/>
      <c r="R1129" s="1"/>
      <c r="S1129" s="1"/>
      <c r="T1129" s="1"/>
    </row>
    <row r="1130" spans="13:20" x14ac:dyDescent="0.2">
      <c r="M1130" s="1"/>
      <c r="N1130" s="1"/>
      <c r="O1130" s="1"/>
      <c r="P1130" s="1"/>
      <c r="Q1130" s="1"/>
      <c r="R1130" s="1"/>
      <c r="S1130" s="1"/>
      <c r="T1130" s="1"/>
    </row>
    <row r="1131" spans="13:20" x14ac:dyDescent="0.2">
      <c r="M1131" s="1"/>
      <c r="N1131" s="1"/>
      <c r="O1131" s="1"/>
      <c r="P1131" s="1"/>
      <c r="Q1131" s="1"/>
      <c r="R1131" s="1"/>
      <c r="S1131" s="1"/>
      <c r="T1131" s="1"/>
    </row>
    <row r="1132" spans="13:20" x14ac:dyDescent="0.2">
      <c r="M1132" s="1"/>
      <c r="N1132" s="1"/>
      <c r="O1132" s="1"/>
      <c r="P1132" s="1"/>
      <c r="Q1132" s="1"/>
      <c r="R1132" s="1"/>
      <c r="S1132" s="1"/>
      <c r="T1132" s="1"/>
    </row>
    <row r="1133" spans="13:20" x14ac:dyDescent="0.2">
      <c r="M1133" s="1"/>
      <c r="N1133" s="1"/>
      <c r="O1133" s="1"/>
      <c r="P1133" s="1"/>
      <c r="Q1133" s="1"/>
      <c r="R1133" s="1"/>
      <c r="S1133" s="1"/>
      <c r="T1133" s="1"/>
    </row>
    <row r="1134" spans="13:20" x14ac:dyDescent="0.2">
      <c r="M1134" s="1"/>
      <c r="N1134" s="1"/>
      <c r="O1134" s="1"/>
      <c r="P1134" s="1"/>
      <c r="Q1134" s="1"/>
      <c r="R1134" s="1"/>
      <c r="S1134" s="1"/>
      <c r="T1134" s="1"/>
    </row>
    <row r="1135" spans="13:20" x14ac:dyDescent="0.2">
      <c r="M1135" s="1"/>
      <c r="N1135" s="1"/>
      <c r="O1135" s="1"/>
      <c r="P1135" s="1"/>
      <c r="Q1135" s="1"/>
      <c r="R1135" s="1"/>
      <c r="S1135" s="1"/>
      <c r="T1135" s="1"/>
    </row>
    <row r="1136" spans="13:20" x14ac:dyDescent="0.2">
      <c r="M1136" s="1"/>
      <c r="N1136" s="1"/>
      <c r="O1136" s="1"/>
      <c r="P1136" s="1"/>
      <c r="Q1136" s="1"/>
      <c r="R1136" s="1"/>
      <c r="S1136" s="1"/>
      <c r="T1136" s="1"/>
    </row>
    <row r="1137" spans="13:20" x14ac:dyDescent="0.2">
      <c r="M1137" s="1"/>
      <c r="N1137" s="1"/>
      <c r="O1137" s="1"/>
      <c r="P1137" s="1"/>
      <c r="Q1137" s="1"/>
      <c r="R1137" s="1"/>
      <c r="S1137" s="1"/>
      <c r="T1137" s="1"/>
    </row>
    <row r="1138" spans="13:20" x14ac:dyDescent="0.2">
      <c r="M1138" s="1"/>
      <c r="N1138" s="1"/>
      <c r="O1138" s="1"/>
      <c r="P1138" s="1"/>
      <c r="Q1138" s="1"/>
      <c r="R1138" s="1"/>
      <c r="S1138" s="1"/>
      <c r="T1138" s="1"/>
    </row>
    <row r="1139" spans="13:20" x14ac:dyDescent="0.2">
      <c r="M1139" s="1"/>
      <c r="N1139" s="1"/>
      <c r="O1139" s="1"/>
      <c r="P1139" s="1"/>
      <c r="Q1139" s="1"/>
      <c r="R1139" s="1"/>
      <c r="S1139" s="1"/>
      <c r="T1139" s="1"/>
    </row>
    <row r="1140" spans="13:20" x14ac:dyDescent="0.2">
      <c r="M1140" s="1"/>
      <c r="N1140" s="1"/>
      <c r="O1140" s="1"/>
      <c r="P1140" s="1"/>
      <c r="Q1140" s="1"/>
      <c r="R1140" s="1"/>
      <c r="S1140" s="1"/>
      <c r="T1140" s="1"/>
    </row>
    <row r="1141" spans="13:20" x14ac:dyDescent="0.2">
      <c r="M1141" s="1"/>
      <c r="N1141" s="1"/>
      <c r="O1141" s="1"/>
      <c r="P1141" s="1"/>
      <c r="Q1141" s="1"/>
      <c r="R1141" s="1"/>
      <c r="S1141" s="1"/>
      <c r="T1141" s="1"/>
    </row>
    <row r="1142" spans="13:20" x14ac:dyDescent="0.2">
      <c r="M1142" s="1"/>
      <c r="N1142" s="1"/>
      <c r="O1142" s="1"/>
      <c r="P1142" s="1"/>
      <c r="Q1142" s="1"/>
      <c r="R1142" s="1"/>
      <c r="S1142" s="1"/>
      <c r="T1142" s="1"/>
    </row>
    <row r="1143" spans="13:20" x14ac:dyDescent="0.2">
      <c r="M1143" s="1"/>
      <c r="N1143" s="1"/>
      <c r="O1143" s="1"/>
      <c r="P1143" s="1"/>
      <c r="Q1143" s="1"/>
      <c r="R1143" s="1"/>
      <c r="S1143" s="1"/>
      <c r="T1143" s="1"/>
    </row>
    <row r="1144" spans="13:20" x14ac:dyDescent="0.2">
      <c r="M1144" s="1"/>
      <c r="N1144" s="1"/>
      <c r="O1144" s="1"/>
      <c r="P1144" s="1"/>
      <c r="Q1144" s="1"/>
      <c r="R1144" s="1"/>
      <c r="S1144" s="1"/>
      <c r="T1144" s="1"/>
    </row>
    <row r="1145" spans="13:20" x14ac:dyDescent="0.2">
      <c r="M1145" s="1"/>
      <c r="N1145" s="1"/>
      <c r="O1145" s="1"/>
      <c r="P1145" s="1"/>
      <c r="Q1145" s="1"/>
      <c r="R1145" s="1"/>
      <c r="S1145" s="1"/>
      <c r="T1145" s="1"/>
    </row>
    <row r="1146" spans="13:20" x14ac:dyDescent="0.2">
      <c r="M1146" s="1"/>
      <c r="N1146" s="1"/>
      <c r="O1146" s="1"/>
      <c r="P1146" s="1"/>
      <c r="Q1146" s="1"/>
      <c r="R1146" s="1"/>
      <c r="S1146" s="1"/>
      <c r="T1146" s="1"/>
    </row>
    <row r="1147" spans="13:20" x14ac:dyDescent="0.2">
      <c r="M1147" s="1"/>
      <c r="N1147" s="1"/>
      <c r="O1147" s="1"/>
      <c r="P1147" s="1"/>
      <c r="Q1147" s="1"/>
      <c r="R1147" s="1"/>
      <c r="S1147" s="1"/>
      <c r="T1147" s="1"/>
    </row>
    <row r="1148" spans="13:20" x14ac:dyDescent="0.2">
      <c r="M1148" s="1"/>
      <c r="N1148" s="1"/>
      <c r="O1148" s="1"/>
      <c r="P1148" s="1"/>
      <c r="Q1148" s="1"/>
      <c r="R1148" s="1"/>
      <c r="S1148" s="1"/>
      <c r="T1148" s="1"/>
    </row>
    <row r="1149" spans="13:20" x14ac:dyDescent="0.2">
      <c r="M1149" s="1"/>
      <c r="N1149" s="1"/>
      <c r="O1149" s="1"/>
      <c r="P1149" s="1"/>
      <c r="Q1149" s="1"/>
      <c r="R1149" s="1"/>
      <c r="S1149" s="1"/>
      <c r="T1149" s="1"/>
    </row>
    <row r="1150" spans="13:20" x14ac:dyDescent="0.2">
      <c r="M1150" s="1"/>
      <c r="N1150" s="1"/>
      <c r="O1150" s="1"/>
      <c r="P1150" s="1"/>
      <c r="Q1150" s="1"/>
      <c r="R1150" s="1"/>
      <c r="S1150" s="1"/>
      <c r="T1150" s="1"/>
    </row>
    <row r="1151" spans="13:20" x14ac:dyDescent="0.2">
      <c r="M1151" s="1"/>
      <c r="N1151" s="1"/>
      <c r="O1151" s="1"/>
      <c r="P1151" s="1"/>
      <c r="Q1151" s="1"/>
      <c r="R1151" s="1"/>
      <c r="S1151" s="1"/>
      <c r="T1151" s="1"/>
    </row>
    <row r="1152" spans="13:20" x14ac:dyDescent="0.2">
      <c r="M1152" s="1"/>
      <c r="N1152" s="1"/>
      <c r="O1152" s="1"/>
      <c r="P1152" s="1"/>
      <c r="Q1152" s="1"/>
      <c r="R1152" s="1"/>
      <c r="S1152" s="1"/>
      <c r="T1152" s="1"/>
    </row>
    <row r="1153" spans="13:20" x14ac:dyDescent="0.2">
      <c r="M1153" s="1"/>
      <c r="N1153" s="1"/>
      <c r="O1153" s="1"/>
      <c r="P1153" s="1"/>
      <c r="Q1153" s="1"/>
      <c r="R1153" s="1"/>
      <c r="S1153" s="1"/>
      <c r="T1153" s="1"/>
    </row>
    <row r="1154" spans="13:20" x14ac:dyDescent="0.2">
      <c r="M1154" s="1"/>
      <c r="N1154" s="1"/>
      <c r="O1154" s="1"/>
      <c r="P1154" s="1"/>
      <c r="Q1154" s="1"/>
      <c r="R1154" s="1"/>
      <c r="S1154" s="1"/>
      <c r="T1154" s="1"/>
    </row>
    <row r="1155" spans="13:20" x14ac:dyDescent="0.2">
      <c r="M1155" s="1"/>
      <c r="N1155" s="1"/>
      <c r="O1155" s="1"/>
      <c r="P1155" s="1"/>
      <c r="Q1155" s="1"/>
      <c r="R1155" s="1"/>
      <c r="S1155" s="1"/>
      <c r="T1155" s="1"/>
    </row>
    <row r="1156" spans="13:20" x14ac:dyDescent="0.2">
      <c r="M1156" s="1"/>
      <c r="N1156" s="1"/>
      <c r="O1156" s="1"/>
      <c r="P1156" s="1"/>
      <c r="Q1156" s="1"/>
      <c r="R1156" s="1"/>
      <c r="S1156" s="1"/>
      <c r="T1156" s="1"/>
    </row>
    <row r="1157" spans="13:20" x14ac:dyDescent="0.2">
      <c r="M1157" s="1"/>
      <c r="N1157" s="1"/>
      <c r="O1157" s="1"/>
      <c r="P1157" s="1"/>
      <c r="Q1157" s="1"/>
      <c r="R1157" s="1"/>
      <c r="S1157" s="1"/>
      <c r="T1157" s="1"/>
    </row>
    <row r="1158" spans="13:20" x14ac:dyDescent="0.2">
      <c r="M1158" s="1"/>
      <c r="N1158" s="1"/>
      <c r="O1158" s="1"/>
      <c r="P1158" s="1"/>
      <c r="Q1158" s="1"/>
      <c r="R1158" s="1"/>
      <c r="S1158" s="1"/>
      <c r="T1158" s="1"/>
    </row>
    <row r="1159" spans="13:20" x14ac:dyDescent="0.2">
      <c r="M1159" s="1"/>
      <c r="N1159" s="1"/>
      <c r="O1159" s="1"/>
      <c r="P1159" s="1"/>
      <c r="Q1159" s="1"/>
      <c r="R1159" s="1"/>
      <c r="S1159" s="1"/>
      <c r="T1159" s="1"/>
    </row>
    <row r="1160" spans="13:20" x14ac:dyDescent="0.2">
      <c r="M1160" s="1"/>
      <c r="N1160" s="1"/>
      <c r="O1160" s="1"/>
      <c r="P1160" s="1"/>
      <c r="Q1160" s="1"/>
      <c r="R1160" s="1"/>
      <c r="S1160" s="1"/>
      <c r="T1160" s="1"/>
    </row>
    <row r="1161" spans="13:20" x14ac:dyDescent="0.2">
      <c r="M1161" s="1"/>
      <c r="N1161" s="1"/>
      <c r="O1161" s="1"/>
      <c r="P1161" s="1"/>
      <c r="Q1161" s="1"/>
      <c r="R1161" s="1"/>
      <c r="S1161" s="1"/>
      <c r="T1161" s="1"/>
    </row>
    <row r="1162" spans="13:20" x14ac:dyDescent="0.2">
      <c r="M1162" s="1"/>
      <c r="N1162" s="1"/>
      <c r="O1162" s="1"/>
      <c r="P1162" s="1"/>
      <c r="Q1162" s="1"/>
      <c r="R1162" s="1"/>
      <c r="S1162" s="1"/>
      <c r="T1162" s="1"/>
    </row>
    <row r="1163" spans="13:20" x14ac:dyDescent="0.2">
      <c r="M1163" s="1"/>
      <c r="N1163" s="1"/>
      <c r="O1163" s="1"/>
      <c r="P1163" s="1"/>
      <c r="Q1163" s="1"/>
      <c r="R1163" s="1"/>
      <c r="S1163" s="1"/>
      <c r="T1163" s="1"/>
    </row>
    <row r="1164" spans="13:20" x14ac:dyDescent="0.2">
      <c r="M1164" s="1"/>
      <c r="N1164" s="1"/>
      <c r="O1164" s="1"/>
      <c r="P1164" s="1"/>
      <c r="Q1164" s="1"/>
      <c r="R1164" s="1"/>
      <c r="S1164" s="1"/>
      <c r="T1164" s="1"/>
    </row>
    <row r="1165" spans="13:20" x14ac:dyDescent="0.2">
      <c r="M1165" s="1"/>
      <c r="N1165" s="1"/>
      <c r="O1165" s="1"/>
      <c r="P1165" s="1"/>
      <c r="Q1165" s="1"/>
      <c r="R1165" s="1"/>
      <c r="S1165" s="1"/>
      <c r="T1165" s="1"/>
    </row>
    <row r="1166" spans="13:20" x14ac:dyDescent="0.2">
      <c r="M1166" s="1"/>
      <c r="N1166" s="1"/>
      <c r="O1166" s="1"/>
      <c r="P1166" s="1"/>
      <c r="Q1166" s="1"/>
      <c r="R1166" s="1"/>
      <c r="S1166" s="1"/>
      <c r="T1166" s="1"/>
    </row>
    <row r="1167" spans="13:20" x14ac:dyDescent="0.2">
      <c r="M1167" s="1"/>
      <c r="N1167" s="1"/>
      <c r="O1167" s="1"/>
      <c r="P1167" s="1"/>
      <c r="Q1167" s="1"/>
      <c r="R1167" s="1"/>
      <c r="S1167" s="1"/>
      <c r="T1167" s="1"/>
    </row>
    <row r="1168" spans="13:20" x14ac:dyDescent="0.2">
      <c r="M1168" s="1"/>
      <c r="N1168" s="1"/>
      <c r="O1168" s="1"/>
      <c r="P1168" s="1"/>
      <c r="Q1168" s="1"/>
      <c r="R1168" s="1"/>
      <c r="S1168" s="1"/>
      <c r="T1168" s="1"/>
    </row>
    <row r="1169" spans="13:20" x14ac:dyDescent="0.2">
      <c r="M1169" s="1"/>
      <c r="N1169" s="1"/>
      <c r="O1169" s="1"/>
      <c r="P1169" s="1"/>
      <c r="Q1169" s="1"/>
      <c r="R1169" s="1"/>
      <c r="S1169" s="1"/>
      <c r="T1169" s="1"/>
    </row>
    <row r="1170" spans="13:20" x14ac:dyDescent="0.2">
      <c r="M1170" s="1"/>
      <c r="N1170" s="1"/>
      <c r="O1170" s="1"/>
      <c r="P1170" s="1"/>
      <c r="Q1170" s="1"/>
      <c r="R1170" s="1"/>
      <c r="S1170" s="1"/>
      <c r="T1170" s="1"/>
    </row>
    <row r="1171" spans="13:20" x14ac:dyDescent="0.2">
      <c r="M1171" s="1"/>
      <c r="N1171" s="1"/>
      <c r="O1171" s="1"/>
      <c r="P1171" s="1"/>
      <c r="Q1171" s="1"/>
      <c r="R1171" s="1"/>
      <c r="S1171" s="1"/>
      <c r="T1171" s="1"/>
    </row>
    <row r="1172" spans="13:20" x14ac:dyDescent="0.2">
      <c r="M1172" s="1"/>
      <c r="N1172" s="1"/>
      <c r="O1172" s="1"/>
      <c r="P1172" s="1"/>
      <c r="Q1172" s="1"/>
      <c r="R1172" s="1"/>
      <c r="S1172" s="1"/>
      <c r="T1172" s="1"/>
    </row>
    <row r="1173" spans="13:20" x14ac:dyDescent="0.2">
      <c r="M1173" s="1"/>
      <c r="N1173" s="1"/>
      <c r="O1173" s="1"/>
      <c r="P1173" s="1"/>
      <c r="Q1173" s="1"/>
      <c r="R1173" s="1"/>
      <c r="S1173" s="1"/>
      <c r="T1173" s="1"/>
    </row>
    <row r="1174" spans="13:20" x14ac:dyDescent="0.2">
      <c r="M1174" s="1"/>
      <c r="N1174" s="1"/>
      <c r="O1174" s="1"/>
      <c r="P1174" s="1"/>
      <c r="Q1174" s="1"/>
      <c r="R1174" s="1"/>
      <c r="S1174" s="1"/>
      <c r="T1174" s="1"/>
    </row>
    <row r="1175" spans="13:20" x14ac:dyDescent="0.2">
      <c r="M1175" s="1"/>
      <c r="N1175" s="1"/>
      <c r="O1175" s="1"/>
      <c r="P1175" s="1"/>
      <c r="Q1175" s="1"/>
      <c r="R1175" s="1"/>
      <c r="S1175" s="1"/>
      <c r="T1175" s="1"/>
    </row>
    <row r="1176" spans="13:20" x14ac:dyDescent="0.2">
      <c r="M1176" s="1"/>
      <c r="N1176" s="1"/>
      <c r="O1176" s="1"/>
      <c r="P1176" s="1"/>
      <c r="Q1176" s="1"/>
      <c r="R1176" s="1"/>
      <c r="S1176" s="1"/>
      <c r="T1176" s="1"/>
    </row>
    <row r="1177" spans="13:20" x14ac:dyDescent="0.2">
      <c r="M1177" s="1"/>
      <c r="N1177" s="1"/>
      <c r="O1177" s="1"/>
      <c r="P1177" s="1"/>
      <c r="Q1177" s="1"/>
      <c r="R1177" s="1"/>
      <c r="S1177" s="1"/>
      <c r="T1177" s="1"/>
    </row>
    <row r="1178" spans="13:20" x14ac:dyDescent="0.2">
      <c r="M1178" s="1"/>
      <c r="N1178" s="1"/>
      <c r="O1178" s="1"/>
      <c r="P1178" s="1"/>
      <c r="Q1178" s="1"/>
      <c r="R1178" s="1"/>
      <c r="S1178" s="1"/>
      <c r="T1178" s="1"/>
    </row>
    <row r="1179" spans="13:20" x14ac:dyDescent="0.2">
      <c r="M1179" s="1"/>
      <c r="N1179" s="1"/>
      <c r="O1179" s="1"/>
      <c r="P1179" s="1"/>
      <c r="Q1179" s="1"/>
      <c r="R1179" s="1"/>
      <c r="S1179" s="1"/>
      <c r="T1179" s="1"/>
    </row>
    <row r="1180" spans="13:20" x14ac:dyDescent="0.2">
      <c r="M1180" s="1"/>
      <c r="N1180" s="1"/>
      <c r="O1180" s="1"/>
      <c r="P1180" s="1"/>
      <c r="Q1180" s="1"/>
      <c r="R1180" s="1"/>
      <c r="S1180" s="1"/>
      <c r="T1180" s="1"/>
    </row>
    <row r="1181" spans="13:20" x14ac:dyDescent="0.2">
      <c r="M1181" s="1"/>
      <c r="N1181" s="1"/>
      <c r="O1181" s="1"/>
      <c r="P1181" s="1"/>
      <c r="Q1181" s="1"/>
      <c r="R1181" s="1"/>
      <c r="S1181" s="1"/>
      <c r="T1181" s="1"/>
    </row>
    <row r="1182" spans="13:20" x14ac:dyDescent="0.2">
      <c r="M1182" s="1"/>
      <c r="N1182" s="1"/>
      <c r="O1182" s="1"/>
      <c r="P1182" s="1"/>
      <c r="Q1182" s="1"/>
      <c r="R1182" s="1"/>
      <c r="S1182" s="1"/>
      <c r="T1182" s="1"/>
    </row>
    <row r="1183" spans="13:20" x14ac:dyDescent="0.2">
      <c r="M1183" s="1"/>
      <c r="N1183" s="1"/>
      <c r="O1183" s="1"/>
      <c r="P1183" s="1"/>
      <c r="Q1183" s="1"/>
      <c r="R1183" s="1"/>
      <c r="S1183" s="1"/>
      <c r="T1183" s="1"/>
    </row>
    <row r="1184" spans="13:20" x14ac:dyDescent="0.2">
      <c r="M1184" s="1"/>
      <c r="N1184" s="1"/>
      <c r="O1184" s="1"/>
      <c r="P1184" s="1"/>
      <c r="Q1184" s="1"/>
      <c r="R1184" s="1"/>
      <c r="S1184" s="1"/>
      <c r="T1184" s="1"/>
    </row>
    <row r="1185" spans="13:20" x14ac:dyDescent="0.2">
      <c r="M1185" s="1"/>
      <c r="N1185" s="1"/>
      <c r="O1185" s="1"/>
      <c r="P1185" s="1"/>
      <c r="Q1185" s="1"/>
      <c r="R1185" s="1"/>
      <c r="S1185" s="1"/>
      <c r="T1185" s="1"/>
    </row>
    <row r="1186" spans="13:20" x14ac:dyDescent="0.2">
      <c r="M1186" s="1"/>
      <c r="N1186" s="1"/>
      <c r="O1186" s="1"/>
      <c r="P1186" s="1"/>
      <c r="Q1186" s="1"/>
      <c r="R1186" s="1"/>
      <c r="S1186" s="1"/>
      <c r="T1186" s="1"/>
    </row>
    <row r="1187" spans="13:20" x14ac:dyDescent="0.2">
      <c r="M1187" s="1"/>
      <c r="N1187" s="1"/>
      <c r="O1187" s="1"/>
      <c r="P1187" s="1"/>
      <c r="Q1187" s="1"/>
      <c r="R1187" s="1"/>
      <c r="S1187" s="1"/>
      <c r="T1187" s="1"/>
    </row>
    <row r="1188" spans="13:20" x14ac:dyDescent="0.2">
      <c r="M1188" s="1"/>
      <c r="N1188" s="1"/>
      <c r="O1188" s="1"/>
      <c r="P1188" s="1"/>
      <c r="Q1188" s="1"/>
      <c r="R1188" s="1"/>
      <c r="S1188" s="1"/>
      <c r="T1188" s="1"/>
    </row>
    <row r="1189" spans="13:20" x14ac:dyDescent="0.2">
      <c r="M1189" s="1"/>
      <c r="N1189" s="1"/>
      <c r="O1189" s="1"/>
      <c r="P1189" s="1"/>
      <c r="Q1189" s="1"/>
      <c r="R1189" s="1"/>
      <c r="S1189" s="1"/>
      <c r="T1189" s="1"/>
    </row>
    <row r="1190" spans="13:20" x14ac:dyDescent="0.2">
      <c r="M1190" s="1"/>
      <c r="N1190" s="1"/>
      <c r="O1190" s="1"/>
      <c r="P1190" s="1"/>
      <c r="Q1190" s="1"/>
      <c r="R1190" s="1"/>
      <c r="S1190" s="1"/>
      <c r="T1190" s="1"/>
    </row>
    <row r="1191" spans="13:20" x14ac:dyDescent="0.2">
      <c r="M1191" s="1"/>
      <c r="N1191" s="1"/>
      <c r="O1191" s="1"/>
      <c r="P1191" s="1"/>
      <c r="Q1191" s="1"/>
      <c r="R1191" s="1"/>
      <c r="S1191" s="1"/>
      <c r="T1191" s="1"/>
    </row>
    <row r="1192" spans="13:20" x14ac:dyDescent="0.2">
      <c r="M1192" s="1"/>
      <c r="N1192" s="1"/>
      <c r="O1192" s="1"/>
      <c r="P1192" s="1"/>
      <c r="Q1192" s="1"/>
      <c r="R1192" s="1"/>
      <c r="S1192" s="1"/>
      <c r="T1192" s="1"/>
    </row>
    <row r="1193" spans="13:20" x14ac:dyDescent="0.2">
      <c r="M1193" s="1"/>
      <c r="N1193" s="1"/>
      <c r="O1193" s="1"/>
      <c r="P1193" s="1"/>
      <c r="Q1193" s="1"/>
      <c r="R1193" s="1"/>
      <c r="S1193" s="1"/>
      <c r="T1193" s="1"/>
    </row>
    <row r="1194" spans="13:20" x14ac:dyDescent="0.2">
      <c r="M1194" s="1"/>
      <c r="N1194" s="1"/>
      <c r="O1194" s="1"/>
      <c r="P1194" s="1"/>
      <c r="Q1194" s="1"/>
      <c r="R1194" s="1"/>
      <c r="S1194" s="1"/>
      <c r="T1194" s="1"/>
    </row>
    <row r="1195" spans="13:20" x14ac:dyDescent="0.2">
      <c r="M1195" s="1"/>
      <c r="N1195" s="1"/>
      <c r="O1195" s="1"/>
      <c r="P1195" s="1"/>
      <c r="Q1195" s="1"/>
      <c r="R1195" s="1"/>
      <c r="S1195" s="1"/>
      <c r="T1195" s="1"/>
    </row>
    <row r="1196" spans="13:20" x14ac:dyDescent="0.2">
      <c r="M1196" s="1"/>
      <c r="N1196" s="1"/>
      <c r="O1196" s="1"/>
      <c r="P1196" s="1"/>
      <c r="Q1196" s="1"/>
      <c r="R1196" s="1"/>
      <c r="S1196" s="1"/>
      <c r="T1196" s="1"/>
    </row>
    <row r="1197" spans="13:20" x14ac:dyDescent="0.2">
      <c r="M1197" s="1"/>
      <c r="N1197" s="1"/>
      <c r="O1197" s="1"/>
      <c r="P1197" s="1"/>
      <c r="Q1197" s="1"/>
      <c r="R1197" s="1"/>
      <c r="S1197" s="1"/>
      <c r="T1197" s="1"/>
    </row>
    <row r="1198" spans="13:20" x14ac:dyDescent="0.2">
      <c r="M1198" s="1"/>
      <c r="N1198" s="1"/>
      <c r="O1198" s="1"/>
      <c r="P1198" s="1"/>
      <c r="Q1198" s="1"/>
      <c r="R1198" s="1"/>
      <c r="S1198" s="1"/>
      <c r="T1198" s="1"/>
    </row>
    <row r="1199" spans="13:20" x14ac:dyDescent="0.2">
      <c r="M1199" s="1"/>
      <c r="N1199" s="1"/>
      <c r="O1199" s="1"/>
      <c r="P1199" s="1"/>
      <c r="Q1199" s="1"/>
      <c r="R1199" s="1"/>
      <c r="S1199" s="1"/>
      <c r="T1199" s="1"/>
    </row>
    <row r="1200" spans="13:20" x14ac:dyDescent="0.2">
      <c r="M1200" s="1"/>
      <c r="N1200" s="1"/>
      <c r="O1200" s="1"/>
      <c r="P1200" s="1"/>
      <c r="Q1200" s="1"/>
      <c r="R1200" s="1"/>
      <c r="S1200" s="1"/>
      <c r="T1200" s="1"/>
    </row>
    <row r="1201" spans="13:20" x14ac:dyDescent="0.2">
      <c r="M1201" s="1"/>
      <c r="N1201" s="1"/>
      <c r="O1201" s="1"/>
      <c r="P1201" s="1"/>
      <c r="Q1201" s="1"/>
      <c r="R1201" s="1"/>
      <c r="S1201" s="1"/>
      <c r="T1201" s="1"/>
    </row>
    <row r="1202" spans="13:20" x14ac:dyDescent="0.2">
      <c r="M1202" s="1"/>
      <c r="N1202" s="1"/>
      <c r="O1202" s="1"/>
      <c r="P1202" s="1"/>
      <c r="Q1202" s="1"/>
      <c r="R1202" s="1"/>
      <c r="S1202" s="1"/>
      <c r="T1202" s="1"/>
    </row>
    <row r="1203" spans="13:20" x14ac:dyDescent="0.2">
      <c r="M1203" s="1"/>
      <c r="N1203" s="1"/>
      <c r="O1203" s="1"/>
      <c r="P1203" s="1"/>
      <c r="Q1203" s="1"/>
      <c r="R1203" s="1"/>
      <c r="S1203" s="1"/>
      <c r="T1203" s="1"/>
    </row>
    <row r="1204" spans="13:20" x14ac:dyDescent="0.2">
      <c r="M1204" s="1"/>
      <c r="N1204" s="1"/>
      <c r="O1204" s="1"/>
      <c r="P1204" s="1"/>
      <c r="Q1204" s="1"/>
      <c r="R1204" s="1"/>
      <c r="S1204" s="1"/>
      <c r="T1204" s="1"/>
    </row>
    <row r="1205" spans="13:20" x14ac:dyDescent="0.2">
      <c r="M1205" s="1"/>
      <c r="N1205" s="1"/>
      <c r="O1205" s="1"/>
      <c r="P1205" s="1"/>
      <c r="Q1205" s="1"/>
      <c r="R1205" s="1"/>
      <c r="S1205" s="1"/>
      <c r="T1205" s="1"/>
    </row>
    <row r="1206" spans="13:20" x14ac:dyDescent="0.2">
      <c r="M1206" s="1"/>
      <c r="N1206" s="1"/>
      <c r="O1206" s="1"/>
      <c r="P1206" s="1"/>
      <c r="Q1206" s="1"/>
      <c r="R1206" s="1"/>
      <c r="S1206" s="1"/>
      <c r="T1206" s="1"/>
    </row>
    <row r="1207" spans="13:20" x14ac:dyDescent="0.2">
      <c r="M1207" s="1"/>
      <c r="N1207" s="1"/>
      <c r="O1207" s="1"/>
      <c r="P1207" s="1"/>
      <c r="Q1207" s="1"/>
      <c r="R1207" s="1"/>
      <c r="S1207" s="1"/>
      <c r="T1207" s="1"/>
    </row>
    <row r="1208" spans="13:20" x14ac:dyDescent="0.2">
      <c r="M1208" s="1"/>
      <c r="N1208" s="1"/>
      <c r="O1208" s="1"/>
      <c r="P1208" s="1"/>
      <c r="Q1208" s="1"/>
      <c r="R1208" s="1"/>
      <c r="S1208" s="1"/>
      <c r="T1208" s="1"/>
    </row>
    <row r="1209" spans="13:20" x14ac:dyDescent="0.2">
      <c r="M1209" s="1"/>
      <c r="N1209" s="1"/>
      <c r="O1209" s="1"/>
      <c r="P1209" s="1"/>
      <c r="Q1209" s="1"/>
      <c r="R1209" s="1"/>
      <c r="S1209" s="1"/>
      <c r="T1209" s="1"/>
    </row>
    <row r="1210" spans="13:20" x14ac:dyDescent="0.2">
      <c r="M1210" s="1"/>
      <c r="N1210" s="1"/>
      <c r="O1210" s="1"/>
      <c r="P1210" s="1"/>
      <c r="Q1210" s="1"/>
      <c r="R1210" s="1"/>
      <c r="S1210" s="1"/>
      <c r="T1210" s="1"/>
    </row>
    <row r="1211" spans="13:20" x14ac:dyDescent="0.2">
      <c r="M1211" s="1"/>
      <c r="N1211" s="1"/>
      <c r="O1211" s="1"/>
      <c r="P1211" s="1"/>
      <c r="Q1211" s="1"/>
      <c r="R1211" s="1"/>
      <c r="S1211" s="1"/>
      <c r="T1211" s="1"/>
    </row>
    <row r="1212" spans="13:20" x14ac:dyDescent="0.2">
      <c r="M1212" s="1"/>
      <c r="N1212" s="1"/>
      <c r="O1212" s="1"/>
      <c r="P1212" s="1"/>
      <c r="Q1212" s="1"/>
      <c r="R1212" s="1"/>
      <c r="S1212" s="1"/>
      <c r="T1212" s="1"/>
    </row>
    <row r="1213" spans="13:20" x14ac:dyDescent="0.2">
      <c r="M1213" s="1"/>
      <c r="N1213" s="1"/>
      <c r="O1213" s="1"/>
      <c r="P1213" s="1"/>
      <c r="Q1213" s="1"/>
      <c r="R1213" s="1"/>
      <c r="S1213" s="1"/>
      <c r="T1213" s="1"/>
    </row>
    <row r="1214" spans="13:20" x14ac:dyDescent="0.2">
      <c r="M1214" s="1"/>
      <c r="N1214" s="1"/>
      <c r="O1214" s="1"/>
      <c r="P1214" s="1"/>
      <c r="Q1214" s="1"/>
      <c r="R1214" s="1"/>
      <c r="S1214" s="1"/>
      <c r="T1214" s="1"/>
    </row>
    <row r="1215" spans="13:20" x14ac:dyDescent="0.2">
      <c r="M1215" s="1"/>
      <c r="N1215" s="1"/>
      <c r="O1215" s="1"/>
      <c r="P1215" s="1"/>
      <c r="Q1215" s="1"/>
      <c r="R1215" s="1"/>
      <c r="S1215" s="1"/>
      <c r="T1215" s="1"/>
    </row>
    <row r="1216" spans="13:20" x14ac:dyDescent="0.2">
      <c r="M1216" s="1"/>
      <c r="N1216" s="1"/>
      <c r="O1216" s="1"/>
      <c r="P1216" s="1"/>
      <c r="Q1216" s="1"/>
      <c r="R1216" s="1"/>
      <c r="S1216" s="1"/>
      <c r="T1216" s="1"/>
    </row>
    <row r="1217" spans="13:20" x14ac:dyDescent="0.2">
      <c r="M1217" s="1"/>
      <c r="N1217" s="1"/>
      <c r="O1217" s="1"/>
      <c r="P1217" s="1"/>
      <c r="Q1217" s="1"/>
      <c r="R1217" s="1"/>
      <c r="S1217" s="1"/>
      <c r="T1217" s="1"/>
    </row>
    <row r="1218" spans="13:20" x14ac:dyDescent="0.2">
      <c r="M1218" s="1"/>
      <c r="N1218" s="1"/>
      <c r="O1218" s="1"/>
      <c r="P1218" s="1"/>
      <c r="Q1218" s="1"/>
      <c r="R1218" s="1"/>
      <c r="S1218" s="1"/>
      <c r="T1218" s="1"/>
    </row>
    <row r="1219" spans="13:20" x14ac:dyDescent="0.2">
      <c r="M1219" s="1"/>
      <c r="N1219" s="1"/>
      <c r="O1219" s="1"/>
      <c r="P1219" s="1"/>
      <c r="Q1219" s="1"/>
      <c r="R1219" s="1"/>
      <c r="S1219" s="1"/>
      <c r="T1219" s="1"/>
    </row>
    <row r="1220" spans="13:20" x14ac:dyDescent="0.2">
      <c r="M1220" s="1"/>
      <c r="N1220" s="1"/>
      <c r="O1220" s="1"/>
      <c r="P1220" s="1"/>
      <c r="Q1220" s="1"/>
      <c r="R1220" s="1"/>
      <c r="S1220" s="1"/>
      <c r="T1220" s="1"/>
    </row>
    <row r="1221" spans="13:20" x14ac:dyDescent="0.2">
      <c r="M1221" s="1"/>
      <c r="N1221" s="1"/>
      <c r="O1221" s="1"/>
      <c r="P1221" s="1"/>
      <c r="Q1221" s="1"/>
      <c r="R1221" s="1"/>
      <c r="S1221" s="1"/>
      <c r="T1221" s="1"/>
    </row>
    <row r="1222" spans="13:20" x14ac:dyDescent="0.2">
      <c r="M1222" s="1"/>
      <c r="N1222" s="1"/>
      <c r="O1222" s="1"/>
      <c r="P1222" s="1"/>
      <c r="Q1222" s="1"/>
      <c r="R1222" s="1"/>
      <c r="S1222" s="1"/>
      <c r="T1222" s="1"/>
    </row>
    <row r="1223" spans="13:20" x14ac:dyDescent="0.2">
      <c r="M1223" s="1"/>
      <c r="N1223" s="1"/>
      <c r="O1223" s="1"/>
      <c r="P1223" s="1"/>
      <c r="Q1223" s="1"/>
      <c r="R1223" s="1"/>
      <c r="S1223" s="1"/>
      <c r="T1223" s="1"/>
    </row>
    <row r="1224" spans="13:20" x14ac:dyDescent="0.2">
      <c r="M1224" s="1"/>
      <c r="N1224" s="1"/>
      <c r="O1224" s="1"/>
      <c r="P1224" s="1"/>
      <c r="Q1224" s="1"/>
      <c r="R1224" s="1"/>
      <c r="S1224" s="1"/>
      <c r="T1224" s="1"/>
    </row>
    <row r="1225" spans="13:20" x14ac:dyDescent="0.2">
      <c r="M1225" s="1"/>
      <c r="N1225" s="1"/>
      <c r="O1225" s="1"/>
      <c r="P1225" s="1"/>
      <c r="Q1225" s="1"/>
      <c r="R1225" s="1"/>
      <c r="S1225" s="1"/>
      <c r="T1225" s="1"/>
    </row>
    <row r="1226" spans="13:20" x14ac:dyDescent="0.2">
      <c r="M1226" s="1"/>
      <c r="N1226" s="1"/>
      <c r="O1226" s="1"/>
      <c r="P1226" s="1"/>
      <c r="Q1226" s="1"/>
      <c r="R1226" s="1"/>
      <c r="S1226" s="1"/>
      <c r="T1226" s="1"/>
    </row>
    <row r="1227" spans="13:20" x14ac:dyDescent="0.2">
      <c r="M1227" s="1"/>
      <c r="N1227" s="1"/>
      <c r="O1227" s="1"/>
      <c r="P1227" s="1"/>
      <c r="Q1227" s="1"/>
      <c r="R1227" s="1"/>
      <c r="S1227" s="1"/>
      <c r="T1227" s="1"/>
    </row>
    <row r="1228" spans="13:20" x14ac:dyDescent="0.2">
      <c r="M1228" s="1"/>
      <c r="N1228" s="1"/>
      <c r="O1228" s="1"/>
      <c r="P1228" s="1"/>
      <c r="Q1228" s="1"/>
      <c r="R1228" s="1"/>
      <c r="S1228" s="1"/>
      <c r="T1228" s="1"/>
    </row>
    <row r="1229" spans="13:20" x14ac:dyDescent="0.2">
      <c r="M1229" s="1"/>
      <c r="N1229" s="1"/>
      <c r="O1229" s="1"/>
      <c r="P1229" s="1"/>
      <c r="Q1229" s="1"/>
      <c r="R1229" s="1"/>
      <c r="S1229" s="1"/>
      <c r="T1229" s="1"/>
    </row>
    <row r="1230" spans="13:20" x14ac:dyDescent="0.2">
      <c r="M1230" s="1"/>
      <c r="N1230" s="1"/>
      <c r="O1230" s="1"/>
      <c r="P1230" s="1"/>
      <c r="Q1230" s="1"/>
      <c r="R1230" s="1"/>
      <c r="S1230" s="1"/>
      <c r="T1230" s="1"/>
    </row>
    <row r="1231" spans="13:20" x14ac:dyDescent="0.2">
      <c r="M1231" s="1"/>
      <c r="N1231" s="1"/>
      <c r="O1231" s="1"/>
      <c r="P1231" s="1"/>
      <c r="Q1231" s="1"/>
      <c r="R1231" s="1"/>
      <c r="S1231" s="1"/>
      <c r="T1231" s="1"/>
    </row>
    <row r="1232" spans="13:20" x14ac:dyDescent="0.2">
      <c r="M1232" s="1"/>
      <c r="N1232" s="1"/>
      <c r="O1232" s="1"/>
      <c r="P1232" s="1"/>
      <c r="Q1232" s="1"/>
      <c r="R1232" s="1"/>
      <c r="S1232" s="1"/>
      <c r="T1232" s="1"/>
    </row>
    <row r="1233" spans="13:20" x14ac:dyDescent="0.2">
      <c r="M1233" s="1"/>
      <c r="N1233" s="1"/>
      <c r="O1233" s="1"/>
      <c r="P1233" s="1"/>
      <c r="Q1233" s="1"/>
      <c r="R1233" s="1"/>
      <c r="S1233" s="1"/>
      <c r="T1233" s="1"/>
    </row>
    <row r="1234" spans="13:20" x14ac:dyDescent="0.2">
      <c r="M1234" s="1"/>
      <c r="N1234" s="1"/>
      <c r="O1234" s="1"/>
      <c r="P1234" s="1"/>
      <c r="Q1234" s="1"/>
      <c r="R1234" s="1"/>
      <c r="S1234" s="1"/>
      <c r="T1234" s="1"/>
    </row>
    <row r="1235" spans="13:20" x14ac:dyDescent="0.2">
      <c r="M1235" s="1"/>
      <c r="N1235" s="1"/>
      <c r="O1235" s="1"/>
      <c r="P1235" s="1"/>
      <c r="Q1235" s="1"/>
      <c r="R1235" s="1"/>
      <c r="S1235" s="1"/>
      <c r="T1235" s="1"/>
    </row>
    <row r="1236" spans="13:20" x14ac:dyDescent="0.2">
      <c r="M1236" s="1"/>
      <c r="N1236" s="1"/>
      <c r="O1236" s="1"/>
      <c r="P1236" s="1"/>
      <c r="Q1236" s="1"/>
      <c r="R1236" s="1"/>
      <c r="S1236" s="1"/>
      <c r="T1236" s="1"/>
    </row>
    <row r="1237" spans="13:20" x14ac:dyDescent="0.2">
      <c r="M1237" s="1"/>
      <c r="N1237" s="1"/>
      <c r="O1237" s="1"/>
      <c r="P1237" s="1"/>
      <c r="Q1237" s="1"/>
      <c r="R1237" s="1"/>
      <c r="S1237" s="1"/>
      <c r="T1237" s="1"/>
    </row>
    <row r="1238" spans="13:20" x14ac:dyDescent="0.2">
      <c r="M1238" s="1"/>
      <c r="N1238" s="1"/>
      <c r="O1238" s="1"/>
      <c r="P1238" s="1"/>
      <c r="Q1238" s="1"/>
      <c r="R1238" s="1"/>
      <c r="S1238" s="1"/>
      <c r="T1238" s="1"/>
    </row>
    <row r="1239" spans="13:20" x14ac:dyDescent="0.2">
      <c r="M1239" s="1"/>
      <c r="N1239" s="1"/>
      <c r="O1239" s="1"/>
      <c r="P1239" s="1"/>
      <c r="Q1239" s="1"/>
      <c r="R1239" s="1"/>
      <c r="S1239" s="1"/>
      <c r="T1239" s="1"/>
    </row>
    <row r="1240" spans="13:20" x14ac:dyDescent="0.2">
      <c r="M1240" s="1"/>
      <c r="N1240" s="1"/>
      <c r="O1240" s="1"/>
      <c r="P1240" s="1"/>
      <c r="Q1240" s="1"/>
      <c r="R1240" s="1"/>
      <c r="S1240" s="1"/>
      <c r="T1240" s="1"/>
    </row>
    <row r="1241" spans="13:20" x14ac:dyDescent="0.2">
      <c r="M1241" s="1"/>
      <c r="N1241" s="1"/>
      <c r="O1241" s="1"/>
      <c r="P1241" s="1"/>
      <c r="Q1241" s="1"/>
      <c r="R1241" s="1"/>
      <c r="S1241" s="1"/>
      <c r="T1241" s="1"/>
    </row>
    <row r="1242" spans="13:20" x14ac:dyDescent="0.2">
      <c r="M1242" s="1"/>
      <c r="N1242" s="1"/>
      <c r="O1242" s="1"/>
      <c r="P1242" s="1"/>
      <c r="Q1242" s="1"/>
      <c r="R1242" s="1"/>
      <c r="S1242" s="1"/>
      <c r="T1242" s="1"/>
    </row>
    <row r="1243" spans="13:20" x14ac:dyDescent="0.2">
      <c r="M1243" s="1"/>
      <c r="N1243" s="1"/>
      <c r="O1243" s="1"/>
      <c r="P1243" s="1"/>
      <c r="Q1243" s="1"/>
      <c r="R1243" s="1"/>
      <c r="S1243" s="1"/>
      <c r="T1243" s="1"/>
    </row>
    <row r="1244" spans="13:20" x14ac:dyDescent="0.2">
      <c r="M1244" s="1"/>
      <c r="N1244" s="1"/>
      <c r="O1244" s="1"/>
      <c r="P1244" s="1"/>
      <c r="Q1244" s="1"/>
      <c r="R1244" s="1"/>
      <c r="S1244" s="1"/>
      <c r="T1244" s="1"/>
    </row>
    <row r="1245" spans="13:20" x14ac:dyDescent="0.2">
      <c r="M1245" s="1"/>
      <c r="N1245" s="1"/>
      <c r="O1245" s="1"/>
      <c r="P1245" s="1"/>
      <c r="Q1245" s="1"/>
      <c r="R1245" s="1"/>
      <c r="S1245" s="1"/>
      <c r="T1245" s="1"/>
    </row>
    <row r="1246" spans="13:20" x14ac:dyDescent="0.2">
      <c r="M1246" s="1"/>
      <c r="N1246" s="1"/>
      <c r="O1246" s="1"/>
      <c r="P1246" s="1"/>
      <c r="Q1246" s="1"/>
      <c r="R1246" s="1"/>
      <c r="S1246" s="1"/>
      <c r="T1246" s="1"/>
    </row>
    <row r="1247" spans="13:20" x14ac:dyDescent="0.2">
      <c r="M1247" s="1"/>
      <c r="N1247" s="1"/>
      <c r="O1247" s="1"/>
      <c r="P1247" s="1"/>
      <c r="Q1247" s="1"/>
      <c r="R1247" s="1"/>
      <c r="S1247" s="1"/>
      <c r="T1247" s="1"/>
    </row>
    <row r="1248" spans="13:20" x14ac:dyDescent="0.2">
      <c r="M1248" s="1"/>
      <c r="N1248" s="1"/>
      <c r="O1248" s="1"/>
      <c r="P1248" s="1"/>
      <c r="Q1248" s="1"/>
      <c r="R1248" s="1"/>
      <c r="S1248" s="1"/>
      <c r="T1248" s="1"/>
    </row>
    <row r="1249" spans="13:20" x14ac:dyDescent="0.2">
      <c r="M1249" s="1"/>
      <c r="N1249" s="1"/>
      <c r="O1249" s="1"/>
      <c r="P1249" s="1"/>
      <c r="Q1249" s="1"/>
      <c r="R1249" s="1"/>
      <c r="S1249" s="1"/>
      <c r="T1249" s="1"/>
    </row>
    <row r="1250" spans="13:20" x14ac:dyDescent="0.2">
      <c r="M1250" s="1"/>
      <c r="N1250" s="1"/>
      <c r="O1250" s="1"/>
      <c r="P1250" s="1"/>
      <c r="Q1250" s="1"/>
      <c r="R1250" s="1"/>
      <c r="S1250" s="1"/>
      <c r="T1250" s="1"/>
    </row>
    <row r="1251" spans="13:20" x14ac:dyDescent="0.2">
      <c r="M1251" s="1"/>
      <c r="N1251" s="1"/>
      <c r="O1251" s="1"/>
      <c r="P1251" s="1"/>
      <c r="Q1251" s="1"/>
      <c r="R1251" s="1"/>
      <c r="S1251" s="1"/>
      <c r="T1251" s="1"/>
    </row>
    <row r="1252" spans="13:20" x14ac:dyDescent="0.2">
      <c r="M1252" s="1"/>
      <c r="N1252" s="1"/>
      <c r="O1252" s="1"/>
      <c r="P1252" s="1"/>
      <c r="Q1252" s="1"/>
      <c r="R1252" s="1"/>
      <c r="S1252" s="1"/>
      <c r="T1252" s="1"/>
    </row>
    <row r="1253" spans="13:20" x14ac:dyDescent="0.2">
      <c r="M1253" s="1"/>
      <c r="N1253" s="1"/>
      <c r="O1253" s="1"/>
      <c r="P1253" s="1"/>
      <c r="Q1253" s="1"/>
      <c r="R1253" s="1"/>
      <c r="S1253" s="1"/>
      <c r="T1253" s="1"/>
    </row>
    <row r="1254" spans="13:20" x14ac:dyDescent="0.2">
      <c r="M1254" s="1"/>
      <c r="N1254" s="1"/>
      <c r="O1254" s="1"/>
      <c r="P1254" s="1"/>
      <c r="Q1254" s="1"/>
      <c r="R1254" s="1"/>
      <c r="S1254" s="1"/>
      <c r="T1254" s="1"/>
    </row>
    <row r="1255" spans="13:20" x14ac:dyDescent="0.2">
      <c r="M1255" s="1"/>
      <c r="N1255" s="1"/>
      <c r="O1255" s="1"/>
      <c r="P1255" s="1"/>
      <c r="Q1255" s="1"/>
      <c r="R1255" s="1"/>
      <c r="S1255" s="1"/>
      <c r="T1255" s="1"/>
    </row>
    <row r="1256" spans="13:20" x14ac:dyDescent="0.2">
      <c r="M1256" s="1"/>
      <c r="N1256" s="1"/>
      <c r="O1256" s="1"/>
      <c r="P1256" s="1"/>
      <c r="Q1256" s="1"/>
      <c r="R1256" s="1"/>
      <c r="S1256" s="1"/>
      <c r="T1256" s="1"/>
    </row>
    <row r="1257" spans="13:20" x14ac:dyDescent="0.2">
      <c r="M1257" s="1"/>
      <c r="N1257" s="1"/>
      <c r="O1257" s="1"/>
      <c r="P1257" s="1"/>
      <c r="Q1257" s="1"/>
      <c r="R1257" s="1"/>
      <c r="S1257" s="1"/>
      <c r="T1257" s="1"/>
    </row>
    <row r="1258" spans="13:20" x14ac:dyDescent="0.2">
      <c r="M1258" s="1"/>
      <c r="N1258" s="1"/>
      <c r="O1258" s="1"/>
      <c r="P1258" s="1"/>
      <c r="Q1258" s="1"/>
      <c r="R1258" s="1"/>
      <c r="S1258" s="1"/>
      <c r="T1258" s="1"/>
    </row>
    <row r="1259" spans="13:20" x14ac:dyDescent="0.2">
      <c r="M1259" s="1"/>
      <c r="N1259" s="1"/>
      <c r="O1259" s="1"/>
      <c r="P1259" s="1"/>
      <c r="Q1259" s="1"/>
      <c r="R1259" s="1"/>
      <c r="S1259" s="1"/>
      <c r="T1259" s="1"/>
    </row>
    <row r="1260" spans="13:20" x14ac:dyDescent="0.2">
      <c r="M1260" s="1"/>
      <c r="N1260" s="1"/>
      <c r="O1260" s="1"/>
      <c r="P1260" s="1"/>
      <c r="Q1260" s="1"/>
      <c r="R1260" s="1"/>
      <c r="S1260" s="1"/>
      <c r="T1260" s="1"/>
    </row>
    <row r="1261" spans="13:20" x14ac:dyDescent="0.2">
      <c r="M1261" s="1"/>
      <c r="N1261" s="1"/>
      <c r="O1261" s="1"/>
      <c r="P1261" s="1"/>
      <c r="Q1261" s="1"/>
      <c r="R1261" s="1"/>
      <c r="S1261" s="1"/>
      <c r="T1261" s="1"/>
    </row>
    <row r="1262" spans="13:20" x14ac:dyDescent="0.2">
      <c r="M1262" s="1"/>
      <c r="N1262" s="1"/>
      <c r="O1262" s="1"/>
      <c r="P1262" s="1"/>
      <c r="Q1262" s="1"/>
      <c r="R1262" s="1"/>
      <c r="S1262" s="1"/>
      <c r="T1262" s="1"/>
    </row>
    <row r="1263" spans="13:20" x14ac:dyDescent="0.2">
      <c r="M1263" s="1"/>
      <c r="N1263" s="1"/>
      <c r="O1263" s="1"/>
      <c r="P1263" s="1"/>
      <c r="Q1263" s="1"/>
      <c r="R1263" s="1"/>
      <c r="S1263" s="1"/>
      <c r="T1263" s="1"/>
    </row>
    <row r="1264" spans="13:20" x14ac:dyDescent="0.2">
      <c r="M1264" s="1"/>
      <c r="N1264" s="1"/>
      <c r="O1264" s="1"/>
      <c r="P1264" s="1"/>
      <c r="Q1264" s="1"/>
      <c r="R1264" s="1"/>
      <c r="S1264" s="1"/>
      <c r="T1264" s="1"/>
    </row>
    <row r="1265" spans="13:20" x14ac:dyDescent="0.2">
      <c r="M1265" s="1"/>
      <c r="N1265" s="1"/>
      <c r="O1265" s="1"/>
      <c r="P1265" s="1"/>
      <c r="Q1265" s="1"/>
      <c r="R1265" s="1"/>
      <c r="S1265" s="1"/>
      <c r="T1265" s="1"/>
    </row>
    <row r="1266" spans="13:20" x14ac:dyDescent="0.2">
      <c r="M1266" s="1"/>
      <c r="N1266" s="1"/>
      <c r="O1266" s="1"/>
      <c r="P1266" s="1"/>
      <c r="Q1266" s="1"/>
      <c r="R1266" s="1"/>
      <c r="S1266" s="1"/>
      <c r="T1266" s="1"/>
    </row>
    <row r="1267" spans="13:20" x14ac:dyDescent="0.2">
      <c r="M1267" s="1"/>
      <c r="N1267" s="1"/>
      <c r="O1267" s="1"/>
      <c r="P1267" s="1"/>
      <c r="Q1267" s="1"/>
      <c r="R1267" s="1"/>
      <c r="S1267" s="1"/>
      <c r="T1267" s="1"/>
    </row>
    <row r="1268" spans="13:20" x14ac:dyDescent="0.2">
      <c r="M1268" s="1"/>
      <c r="N1268" s="1"/>
      <c r="O1268" s="1"/>
      <c r="P1268" s="1"/>
      <c r="Q1268" s="1"/>
      <c r="R1268" s="1"/>
      <c r="S1268" s="1"/>
      <c r="T1268" s="1"/>
    </row>
    <row r="1269" spans="13:20" x14ac:dyDescent="0.2">
      <c r="M1269" s="1"/>
      <c r="N1269" s="1"/>
      <c r="O1269" s="1"/>
      <c r="P1269" s="1"/>
      <c r="Q1269" s="1"/>
      <c r="R1269" s="1"/>
      <c r="S1269" s="1"/>
      <c r="T1269" s="1"/>
    </row>
    <row r="1270" spans="13:20" x14ac:dyDescent="0.2">
      <c r="M1270" s="1"/>
      <c r="N1270" s="1"/>
      <c r="O1270" s="1"/>
      <c r="P1270" s="1"/>
      <c r="Q1270" s="1"/>
      <c r="R1270" s="1"/>
      <c r="S1270" s="1"/>
      <c r="T1270" s="1"/>
    </row>
    <row r="1271" spans="13:20" x14ac:dyDescent="0.2">
      <c r="M1271" s="1"/>
      <c r="N1271" s="1"/>
      <c r="O1271" s="1"/>
      <c r="P1271" s="1"/>
      <c r="Q1271" s="1"/>
      <c r="R1271" s="1"/>
      <c r="S1271" s="1"/>
      <c r="T1271" s="1"/>
    </row>
    <row r="1272" spans="13:20" x14ac:dyDescent="0.2">
      <c r="M1272" s="1"/>
      <c r="N1272" s="1"/>
      <c r="O1272" s="1"/>
      <c r="P1272" s="1"/>
      <c r="Q1272" s="1"/>
      <c r="R1272" s="1"/>
      <c r="S1272" s="1"/>
      <c r="T1272" s="1"/>
    </row>
    <row r="1273" spans="13:20" x14ac:dyDescent="0.2">
      <c r="M1273" s="1"/>
      <c r="N1273" s="1"/>
      <c r="O1273" s="1"/>
      <c r="P1273" s="1"/>
      <c r="Q1273" s="1"/>
      <c r="R1273" s="1"/>
      <c r="S1273" s="1"/>
      <c r="T1273" s="1"/>
    </row>
    <row r="1274" spans="13:20" x14ac:dyDescent="0.2">
      <c r="M1274" s="1"/>
      <c r="N1274" s="1"/>
      <c r="O1274" s="1"/>
      <c r="P1274" s="1"/>
      <c r="Q1274" s="1"/>
      <c r="R1274" s="1"/>
      <c r="S1274" s="1"/>
      <c r="T1274" s="1"/>
    </row>
    <row r="1275" spans="13:20" x14ac:dyDescent="0.2">
      <c r="M1275" s="1"/>
      <c r="N1275" s="1"/>
      <c r="O1275" s="1"/>
      <c r="P1275" s="1"/>
      <c r="Q1275" s="1"/>
      <c r="R1275" s="1"/>
      <c r="S1275" s="1"/>
      <c r="T1275" s="1"/>
    </row>
    <row r="1276" spans="13:20" x14ac:dyDescent="0.2">
      <c r="M1276" s="1"/>
      <c r="N1276" s="1"/>
      <c r="O1276" s="1"/>
      <c r="P1276" s="1"/>
      <c r="Q1276" s="1"/>
      <c r="R1276" s="1"/>
      <c r="S1276" s="1"/>
      <c r="T1276" s="1"/>
    </row>
    <row r="1277" spans="13:20" x14ac:dyDescent="0.2">
      <c r="M1277" s="1"/>
      <c r="N1277" s="1"/>
      <c r="O1277" s="1"/>
      <c r="P1277" s="1"/>
      <c r="Q1277" s="1"/>
      <c r="R1277" s="1"/>
      <c r="S1277" s="1"/>
      <c r="T1277" s="1"/>
    </row>
    <row r="1278" spans="13:20" x14ac:dyDescent="0.2">
      <c r="M1278" s="1"/>
      <c r="N1278" s="1"/>
      <c r="O1278" s="1"/>
      <c r="P1278" s="1"/>
      <c r="Q1278" s="1"/>
      <c r="R1278" s="1"/>
      <c r="S1278" s="1"/>
      <c r="T1278" s="1"/>
    </row>
    <row r="1279" spans="13:20" x14ac:dyDescent="0.2">
      <c r="M1279" s="1"/>
      <c r="N1279" s="1"/>
      <c r="O1279" s="1"/>
      <c r="P1279" s="1"/>
      <c r="Q1279" s="1"/>
      <c r="R1279" s="1"/>
      <c r="S1279" s="1"/>
      <c r="T1279" s="1"/>
    </row>
    <row r="1280" spans="13:20" x14ac:dyDescent="0.2">
      <c r="M1280" s="1"/>
      <c r="N1280" s="1"/>
      <c r="O1280" s="1"/>
      <c r="P1280" s="1"/>
      <c r="Q1280" s="1"/>
      <c r="R1280" s="1"/>
      <c r="S1280" s="1"/>
      <c r="T1280" s="1"/>
    </row>
    <row r="1281" spans="13:20" x14ac:dyDescent="0.2">
      <c r="M1281" s="1"/>
      <c r="N1281" s="1"/>
      <c r="O1281" s="1"/>
      <c r="P1281" s="1"/>
      <c r="Q1281" s="1"/>
      <c r="R1281" s="1"/>
      <c r="S1281" s="1"/>
      <c r="T1281" s="1"/>
    </row>
    <row r="1282" spans="13:20" x14ac:dyDescent="0.2">
      <c r="M1282" s="1"/>
      <c r="N1282" s="1"/>
      <c r="O1282" s="1"/>
      <c r="P1282" s="1"/>
      <c r="Q1282" s="1"/>
      <c r="R1282" s="1"/>
      <c r="S1282" s="1"/>
      <c r="T1282" s="1"/>
    </row>
    <row r="1283" spans="13:20" x14ac:dyDescent="0.2">
      <c r="M1283" s="1"/>
      <c r="N1283" s="1"/>
      <c r="O1283" s="1"/>
      <c r="P1283" s="1"/>
      <c r="Q1283" s="1"/>
      <c r="R1283" s="1"/>
      <c r="S1283" s="1"/>
      <c r="T1283" s="1"/>
    </row>
    <row r="1284" spans="13:20" x14ac:dyDescent="0.2">
      <c r="M1284" s="1"/>
      <c r="N1284" s="1"/>
      <c r="O1284" s="1"/>
      <c r="P1284" s="1"/>
      <c r="Q1284" s="1"/>
      <c r="R1284" s="1"/>
      <c r="S1284" s="1"/>
      <c r="T1284" s="1"/>
    </row>
    <row r="1285" spans="13:20" x14ac:dyDescent="0.2">
      <c r="M1285" s="1"/>
      <c r="N1285" s="1"/>
      <c r="O1285" s="1"/>
      <c r="P1285" s="1"/>
      <c r="Q1285" s="1"/>
      <c r="R1285" s="1"/>
      <c r="S1285" s="1"/>
      <c r="T1285" s="1"/>
    </row>
    <row r="1286" spans="13:20" x14ac:dyDescent="0.2">
      <c r="M1286" s="1"/>
      <c r="N1286" s="1"/>
      <c r="O1286" s="1"/>
      <c r="P1286" s="1"/>
      <c r="Q1286" s="1"/>
      <c r="R1286" s="1"/>
      <c r="S1286" s="1"/>
      <c r="T1286" s="1"/>
    </row>
    <row r="1287" spans="13:20" x14ac:dyDescent="0.2">
      <c r="M1287" s="1"/>
      <c r="N1287" s="1"/>
      <c r="O1287" s="1"/>
      <c r="P1287" s="1"/>
      <c r="Q1287" s="1"/>
      <c r="R1287" s="1"/>
      <c r="S1287" s="1"/>
      <c r="T1287" s="1"/>
    </row>
    <row r="1288" spans="13:20" x14ac:dyDescent="0.2">
      <c r="M1288" s="1"/>
      <c r="N1288" s="1"/>
      <c r="O1288" s="1"/>
      <c r="P1288" s="1"/>
      <c r="Q1288" s="1"/>
      <c r="R1288" s="1"/>
      <c r="S1288" s="1"/>
      <c r="T1288" s="1"/>
    </row>
    <row r="1289" spans="13:20" x14ac:dyDescent="0.2">
      <c r="M1289" s="1"/>
      <c r="N1289" s="1"/>
      <c r="O1289" s="1"/>
      <c r="P1289" s="1"/>
      <c r="Q1289" s="1"/>
      <c r="R1289" s="1"/>
      <c r="S1289" s="1"/>
      <c r="T1289" s="1"/>
    </row>
    <row r="1290" spans="13:20" x14ac:dyDescent="0.2">
      <c r="M1290" s="1"/>
      <c r="N1290" s="1"/>
      <c r="O1290" s="1"/>
      <c r="P1290" s="1"/>
      <c r="Q1290" s="1"/>
      <c r="R1290" s="1"/>
      <c r="S1290" s="1"/>
      <c r="T1290" s="1"/>
    </row>
    <row r="1291" spans="13:20" x14ac:dyDescent="0.2">
      <c r="M1291" s="1"/>
      <c r="N1291" s="1"/>
      <c r="O1291" s="1"/>
      <c r="P1291" s="1"/>
      <c r="Q1291" s="1"/>
      <c r="R1291" s="1"/>
      <c r="S1291" s="1"/>
      <c r="T1291" s="1"/>
    </row>
    <row r="1292" spans="13:20" x14ac:dyDescent="0.2">
      <c r="M1292" s="1"/>
      <c r="N1292" s="1"/>
      <c r="O1292" s="1"/>
      <c r="P1292" s="1"/>
      <c r="Q1292" s="1"/>
      <c r="R1292" s="1"/>
      <c r="S1292" s="1"/>
      <c r="T1292" s="1"/>
    </row>
    <row r="1293" spans="13:20" x14ac:dyDescent="0.2">
      <c r="M1293" s="1"/>
      <c r="N1293" s="1"/>
      <c r="O1293" s="1"/>
      <c r="P1293" s="1"/>
      <c r="Q1293" s="1"/>
      <c r="R1293" s="1"/>
      <c r="S1293" s="1"/>
      <c r="T1293" s="1"/>
    </row>
    <row r="1294" spans="13:20" x14ac:dyDescent="0.2">
      <c r="M1294" s="1"/>
      <c r="N1294" s="1"/>
      <c r="O1294" s="1"/>
      <c r="P1294" s="1"/>
      <c r="Q1294" s="1"/>
      <c r="R1294" s="1"/>
      <c r="S1294" s="1"/>
      <c r="T1294" s="1"/>
    </row>
    <row r="1295" spans="13:20" x14ac:dyDescent="0.2">
      <c r="M1295" s="1"/>
      <c r="N1295" s="1"/>
      <c r="O1295" s="1"/>
      <c r="P1295" s="1"/>
      <c r="Q1295" s="1"/>
      <c r="R1295" s="1"/>
      <c r="S1295" s="1"/>
      <c r="T1295" s="1"/>
    </row>
    <row r="1296" spans="13:20" x14ac:dyDescent="0.2">
      <c r="M1296" s="1"/>
      <c r="N1296" s="1"/>
      <c r="O1296" s="1"/>
      <c r="P1296" s="1"/>
      <c r="Q1296" s="1"/>
      <c r="R1296" s="1"/>
      <c r="S1296" s="1"/>
      <c r="T1296" s="1"/>
    </row>
    <row r="1297" spans="13:20" x14ac:dyDescent="0.2">
      <c r="M1297" s="1"/>
      <c r="N1297" s="1"/>
      <c r="O1297" s="1"/>
      <c r="P1297" s="1"/>
      <c r="Q1297" s="1"/>
      <c r="R1297" s="1"/>
      <c r="S1297" s="1"/>
      <c r="T1297" s="1"/>
    </row>
    <row r="1298" spans="13:20" x14ac:dyDescent="0.2">
      <c r="M1298" s="1"/>
      <c r="N1298" s="1"/>
      <c r="O1298" s="1"/>
      <c r="P1298" s="1"/>
      <c r="Q1298" s="1"/>
      <c r="R1298" s="1"/>
      <c r="S1298" s="1"/>
      <c r="T1298" s="1"/>
    </row>
    <row r="1299" spans="13:20" x14ac:dyDescent="0.2">
      <c r="M1299" s="1"/>
      <c r="N1299" s="1"/>
      <c r="O1299" s="1"/>
      <c r="P1299" s="1"/>
      <c r="Q1299" s="1"/>
      <c r="R1299" s="1"/>
      <c r="S1299" s="1"/>
      <c r="T1299" s="1"/>
    </row>
    <row r="1300" spans="13:20" x14ac:dyDescent="0.2">
      <c r="M1300" s="1"/>
      <c r="N1300" s="1"/>
      <c r="O1300" s="1"/>
      <c r="P1300" s="1"/>
      <c r="Q1300" s="1"/>
      <c r="R1300" s="1"/>
      <c r="S1300" s="1"/>
      <c r="T1300" s="1"/>
    </row>
    <row r="1301" spans="13:20" x14ac:dyDescent="0.2">
      <c r="M1301" s="1"/>
      <c r="N1301" s="1"/>
      <c r="O1301" s="1"/>
      <c r="P1301" s="1"/>
      <c r="Q1301" s="1"/>
      <c r="R1301" s="1"/>
      <c r="S1301" s="1"/>
      <c r="T1301" s="1"/>
    </row>
    <row r="1302" spans="13:20" x14ac:dyDescent="0.2">
      <c r="M1302" s="1"/>
      <c r="N1302" s="1"/>
      <c r="O1302" s="1"/>
      <c r="P1302" s="1"/>
      <c r="Q1302" s="1"/>
      <c r="R1302" s="1"/>
      <c r="S1302" s="1"/>
      <c r="T1302" s="1"/>
    </row>
    <row r="1303" spans="13:20" x14ac:dyDescent="0.2">
      <c r="M1303" s="1"/>
      <c r="N1303" s="1"/>
      <c r="O1303" s="1"/>
      <c r="P1303" s="1"/>
      <c r="Q1303" s="1"/>
      <c r="R1303" s="1"/>
      <c r="S1303" s="1"/>
      <c r="T1303" s="1"/>
    </row>
    <row r="1304" spans="13:20" x14ac:dyDescent="0.2">
      <c r="M1304" s="1"/>
      <c r="N1304" s="1"/>
      <c r="O1304" s="1"/>
      <c r="P1304" s="1"/>
      <c r="Q1304" s="1"/>
      <c r="R1304" s="1"/>
      <c r="S1304" s="1"/>
      <c r="T1304" s="1"/>
    </row>
    <row r="1305" spans="13:20" x14ac:dyDescent="0.2">
      <c r="M1305" s="1"/>
      <c r="N1305" s="1"/>
      <c r="O1305" s="1"/>
      <c r="P1305" s="1"/>
      <c r="Q1305" s="1"/>
      <c r="R1305" s="1"/>
      <c r="S1305" s="1"/>
      <c r="T1305" s="1"/>
    </row>
    <row r="1306" spans="13:20" x14ac:dyDescent="0.2">
      <c r="M1306" s="1"/>
      <c r="N1306" s="1"/>
      <c r="O1306" s="1"/>
      <c r="P1306" s="1"/>
      <c r="Q1306" s="1"/>
      <c r="R1306" s="1"/>
      <c r="S1306" s="1"/>
      <c r="T1306" s="1"/>
    </row>
    <row r="1307" spans="13:20" x14ac:dyDescent="0.2">
      <c r="M1307" s="1"/>
      <c r="N1307" s="1"/>
      <c r="O1307" s="1"/>
      <c r="P1307" s="1"/>
      <c r="Q1307" s="1"/>
      <c r="R1307" s="1"/>
      <c r="S1307" s="1"/>
      <c r="T1307" s="1"/>
    </row>
    <row r="1308" spans="13:20" x14ac:dyDescent="0.2">
      <c r="M1308" s="1"/>
      <c r="N1308" s="1"/>
      <c r="O1308" s="1"/>
      <c r="P1308" s="1"/>
      <c r="Q1308" s="1"/>
      <c r="R1308" s="1"/>
      <c r="S1308" s="1"/>
      <c r="T1308" s="1"/>
    </row>
    <row r="1309" spans="13:20" x14ac:dyDescent="0.2">
      <c r="M1309" s="1"/>
      <c r="N1309" s="1"/>
      <c r="O1309" s="1"/>
      <c r="P1309" s="1"/>
      <c r="Q1309" s="1"/>
      <c r="R1309" s="1"/>
      <c r="S1309" s="1"/>
      <c r="T1309" s="1"/>
    </row>
    <row r="1310" spans="13:20" x14ac:dyDescent="0.2">
      <c r="M1310" s="1"/>
      <c r="N1310" s="1"/>
      <c r="O1310" s="1"/>
      <c r="P1310" s="1"/>
      <c r="Q1310" s="1"/>
      <c r="R1310" s="1"/>
      <c r="S1310" s="1"/>
      <c r="T1310" s="1"/>
    </row>
    <row r="1311" spans="13:20" x14ac:dyDescent="0.2">
      <c r="M1311" s="1"/>
      <c r="N1311" s="1"/>
      <c r="O1311" s="1"/>
      <c r="P1311" s="1"/>
      <c r="Q1311" s="1"/>
      <c r="R1311" s="1"/>
      <c r="S1311" s="1"/>
      <c r="T1311" s="1"/>
    </row>
    <row r="1312" spans="13:20" x14ac:dyDescent="0.2">
      <c r="M1312" s="1"/>
      <c r="N1312" s="1"/>
      <c r="O1312" s="1"/>
      <c r="P1312" s="1"/>
      <c r="Q1312" s="1"/>
      <c r="R1312" s="1"/>
      <c r="S1312" s="1"/>
      <c r="T1312" s="1"/>
    </row>
    <row r="1313" spans="13:20" x14ac:dyDescent="0.2">
      <c r="M1313" s="1"/>
      <c r="N1313" s="1"/>
      <c r="O1313" s="1"/>
      <c r="P1313" s="1"/>
      <c r="Q1313" s="1"/>
      <c r="R1313" s="1"/>
      <c r="S1313" s="1"/>
      <c r="T1313" s="1"/>
    </row>
    <row r="1314" spans="13:20" x14ac:dyDescent="0.2">
      <c r="M1314" s="1"/>
      <c r="N1314" s="1"/>
      <c r="O1314" s="1"/>
      <c r="P1314" s="1"/>
      <c r="Q1314" s="1"/>
      <c r="R1314" s="1"/>
      <c r="S1314" s="1"/>
      <c r="T1314" s="1"/>
    </row>
    <row r="1315" spans="13:20" x14ac:dyDescent="0.2">
      <c r="M1315" s="1"/>
      <c r="N1315" s="1"/>
      <c r="O1315" s="1"/>
      <c r="P1315" s="1"/>
      <c r="Q1315" s="1"/>
      <c r="R1315" s="1"/>
      <c r="S1315" s="1"/>
      <c r="T1315" s="1"/>
    </row>
    <row r="1316" spans="13:20" x14ac:dyDescent="0.2">
      <c r="M1316" s="1"/>
      <c r="N1316" s="1"/>
      <c r="O1316" s="1"/>
      <c r="P1316" s="1"/>
      <c r="Q1316" s="1"/>
      <c r="R1316" s="1"/>
      <c r="S1316" s="1"/>
      <c r="T1316" s="1"/>
    </row>
    <row r="1317" spans="13:20" x14ac:dyDescent="0.2">
      <c r="M1317" s="1"/>
      <c r="N1317" s="1"/>
      <c r="O1317" s="1"/>
      <c r="P1317" s="1"/>
      <c r="Q1317" s="1"/>
      <c r="R1317" s="1"/>
      <c r="S1317" s="1"/>
      <c r="T1317" s="1"/>
    </row>
    <row r="1318" spans="13:20" x14ac:dyDescent="0.2">
      <c r="M1318" s="1"/>
      <c r="N1318" s="1"/>
      <c r="O1318" s="1"/>
      <c r="P1318" s="1"/>
      <c r="Q1318" s="1"/>
      <c r="R1318" s="1"/>
      <c r="S1318" s="1"/>
      <c r="T1318" s="1"/>
    </row>
    <row r="1319" spans="13:20" x14ac:dyDescent="0.2">
      <c r="M1319" s="1"/>
      <c r="N1319" s="1"/>
      <c r="O1319" s="1"/>
      <c r="P1319" s="1"/>
      <c r="Q1319" s="1"/>
      <c r="R1319" s="1"/>
      <c r="S1319" s="1"/>
      <c r="T1319" s="1"/>
    </row>
    <row r="1320" spans="13:20" x14ac:dyDescent="0.2">
      <c r="M1320" s="1"/>
      <c r="N1320" s="1"/>
      <c r="O1320" s="1"/>
      <c r="P1320" s="1"/>
      <c r="Q1320" s="1"/>
      <c r="R1320" s="1"/>
      <c r="S1320" s="1"/>
      <c r="T1320" s="1"/>
    </row>
    <row r="1321" spans="13:20" x14ac:dyDescent="0.2">
      <c r="M1321" s="1"/>
      <c r="N1321" s="1"/>
      <c r="O1321" s="1"/>
      <c r="P1321" s="1"/>
      <c r="Q1321" s="1"/>
      <c r="R1321" s="1"/>
      <c r="S1321" s="1"/>
      <c r="T1321" s="1"/>
    </row>
    <row r="1322" spans="13:20" x14ac:dyDescent="0.2">
      <c r="M1322" s="1"/>
      <c r="N1322" s="1"/>
      <c r="O1322" s="1"/>
      <c r="P1322" s="1"/>
      <c r="Q1322" s="1"/>
      <c r="R1322" s="1"/>
      <c r="S1322" s="1"/>
      <c r="T1322" s="1"/>
    </row>
    <row r="1323" spans="13:20" x14ac:dyDescent="0.2">
      <c r="M1323" s="1"/>
      <c r="N1323" s="1"/>
      <c r="O1323" s="1"/>
      <c r="P1323" s="1"/>
      <c r="Q1323" s="1"/>
      <c r="R1323" s="1"/>
      <c r="S1323" s="1"/>
      <c r="T1323" s="1"/>
    </row>
    <row r="1324" spans="13:20" x14ac:dyDescent="0.2">
      <c r="M1324" s="1"/>
      <c r="N1324" s="1"/>
      <c r="O1324" s="1"/>
      <c r="P1324" s="1"/>
      <c r="Q1324" s="1"/>
      <c r="R1324" s="1"/>
      <c r="S1324" s="1"/>
      <c r="T1324" s="1"/>
    </row>
    <row r="1325" spans="13:20" x14ac:dyDescent="0.2">
      <c r="M1325" s="1"/>
      <c r="N1325" s="1"/>
      <c r="O1325" s="1"/>
      <c r="P1325" s="1"/>
      <c r="Q1325" s="1"/>
      <c r="R1325" s="1"/>
      <c r="S1325" s="1"/>
      <c r="T1325" s="1"/>
    </row>
    <row r="1326" spans="13:20" x14ac:dyDescent="0.2">
      <c r="M1326" s="1"/>
      <c r="N1326" s="1"/>
      <c r="O1326" s="1"/>
      <c r="P1326" s="1"/>
      <c r="Q1326" s="1"/>
      <c r="R1326" s="1"/>
      <c r="S1326" s="1"/>
      <c r="T1326" s="1"/>
    </row>
    <row r="1327" spans="13:20" x14ac:dyDescent="0.2">
      <c r="M1327" s="1"/>
      <c r="N1327" s="1"/>
      <c r="O1327" s="1"/>
      <c r="P1327" s="1"/>
      <c r="Q1327" s="1"/>
      <c r="R1327" s="1"/>
      <c r="S1327" s="1"/>
      <c r="T1327" s="1"/>
    </row>
    <row r="1328" spans="13:20" x14ac:dyDescent="0.2">
      <c r="M1328" s="1"/>
      <c r="N1328" s="1"/>
      <c r="O1328" s="1"/>
      <c r="P1328" s="1"/>
      <c r="Q1328" s="1"/>
      <c r="R1328" s="1"/>
      <c r="S1328" s="1"/>
      <c r="T1328" s="1"/>
    </row>
    <row r="1329" spans="13:20" x14ac:dyDescent="0.2">
      <c r="M1329" s="1"/>
      <c r="N1329" s="1"/>
      <c r="O1329" s="1"/>
      <c r="P1329" s="1"/>
      <c r="Q1329" s="1"/>
      <c r="R1329" s="1"/>
      <c r="S1329" s="1"/>
      <c r="T1329" s="1"/>
    </row>
    <row r="1330" spans="13:20" x14ac:dyDescent="0.2">
      <c r="M1330" s="1"/>
      <c r="N1330" s="1"/>
      <c r="O1330" s="1"/>
      <c r="P1330" s="1"/>
      <c r="Q1330" s="1"/>
      <c r="R1330" s="1"/>
      <c r="S1330" s="1"/>
      <c r="T1330" s="1"/>
    </row>
    <row r="1331" spans="13:20" x14ac:dyDescent="0.2">
      <c r="M1331" s="1"/>
      <c r="N1331" s="1"/>
      <c r="O1331" s="1"/>
      <c r="P1331" s="1"/>
      <c r="Q1331" s="1"/>
      <c r="R1331" s="1"/>
      <c r="S1331" s="1"/>
      <c r="T1331" s="1"/>
    </row>
    <row r="1332" spans="13:20" x14ac:dyDescent="0.2">
      <c r="M1332" s="1"/>
      <c r="N1332" s="1"/>
      <c r="O1332" s="1"/>
      <c r="P1332" s="1"/>
      <c r="Q1332" s="1"/>
      <c r="R1332" s="1"/>
      <c r="S1332" s="1"/>
      <c r="T1332" s="1"/>
    </row>
    <row r="1333" spans="13:20" x14ac:dyDescent="0.2">
      <c r="M1333" s="1"/>
      <c r="N1333" s="1"/>
      <c r="O1333" s="1"/>
      <c r="P1333" s="1"/>
      <c r="Q1333" s="1"/>
      <c r="R1333" s="1"/>
      <c r="S1333" s="1"/>
      <c r="T1333" s="1"/>
    </row>
    <row r="1334" spans="13:20" x14ac:dyDescent="0.2">
      <c r="M1334" s="1"/>
      <c r="N1334" s="1"/>
      <c r="O1334" s="1"/>
      <c r="P1334" s="1"/>
      <c r="Q1334" s="1"/>
      <c r="R1334" s="1"/>
      <c r="S1334" s="1"/>
      <c r="T1334" s="1"/>
    </row>
    <row r="1335" spans="13:20" x14ac:dyDescent="0.2">
      <c r="M1335" s="1"/>
      <c r="N1335" s="1"/>
      <c r="O1335" s="1"/>
      <c r="P1335" s="1"/>
      <c r="Q1335" s="1"/>
      <c r="R1335" s="1"/>
      <c r="S1335" s="1"/>
      <c r="T1335" s="1"/>
    </row>
    <row r="1336" spans="13:20" x14ac:dyDescent="0.2">
      <c r="M1336" s="1"/>
      <c r="N1336" s="1"/>
      <c r="O1336" s="1"/>
      <c r="P1336" s="1"/>
      <c r="Q1336" s="1"/>
      <c r="R1336" s="1"/>
      <c r="S1336" s="1"/>
      <c r="T1336" s="1"/>
    </row>
    <row r="1337" spans="13:20" x14ac:dyDescent="0.2">
      <c r="M1337" s="1"/>
      <c r="N1337" s="1"/>
      <c r="O1337" s="1"/>
      <c r="P1337" s="1"/>
      <c r="Q1337" s="1"/>
      <c r="R1337" s="1"/>
      <c r="S1337" s="1"/>
      <c r="T1337" s="1"/>
    </row>
    <row r="1338" spans="13:20" x14ac:dyDescent="0.2">
      <c r="M1338" s="1"/>
      <c r="N1338" s="1"/>
      <c r="O1338" s="1"/>
      <c r="P1338" s="1"/>
      <c r="Q1338" s="1"/>
      <c r="R1338" s="1"/>
      <c r="S1338" s="1"/>
      <c r="T1338" s="1"/>
    </row>
    <row r="1339" spans="13:20" x14ac:dyDescent="0.2">
      <c r="M1339" s="1"/>
      <c r="N1339" s="1"/>
      <c r="O1339" s="1"/>
      <c r="P1339" s="1"/>
      <c r="Q1339" s="1"/>
      <c r="R1339" s="1"/>
      <c r="S1339" s="1"/>
      <c r="T1339" s="1"/>
    </row>
    <row r="1340" spans="13:20" x14ac:dyDescent="0.2">
      <c r="M1340" s="1"/>
      <c r="N1340" s="1"/>
      <c r="O1340" s="1"/>
      <c r="P1340" s="1"/>
      <c r="Q1340" s="1"/>
      <c r="R1340" s="1"/>
      <c r="S1340" s="1"/>
      <c r="T1340" s="1"/>
    </row>
    <row r="1341" spans="13:20" x14ac:dyDescent="0.2">
      <c r="M1341" s="1"/>
      <c r="N1341" s="1"/>
      <c r="O1341" s="1"/>
      <c r="P1341" s="1"/>
      <c r="Q1341" s="1"/>
      <c r="R1341" s="1"/>
      <c r="S1341" s="1"/>
      <c r="T1341" s="1"/>
    </row>
    <row r="1342" spans="13:20" x14ac:dyDescent="0.2">
      <c r="M1342" s="1"/>
      <c r="N1342" s="1"/>
      <c r="O1342" s="1"/>
      <c r="P1342" s="1"/>
      <c r="Q1342" s="1"/>
      <c r="R1342" s="1"/>
      <c r="S1342" s="1"/>
      <c r="T1342" s="1"/>
    </row>
    <row r="1343" spans="13:20" x14ac:dyDescent="0.2">
      <c r="M1343" s="1"/>
      <c r="N1343" s="1"/>
      <c r="O1343" s="1"/>
      <c r="P1343" s="1"/>
      <c r="Q1343" s="1"/>
      <c r="R1343" s="1"/>
      <c r="S1343" s="1"/>
      <c r="T1343" s="1"/>
    </row>
    <row r="1344" spans="13:20" x14ac:dyDescent="0.2">
      <c r="M1344" s="1"/>
      <c r="N1344" s="1"/>
      <c r="O1344" s="1"/>
      <c r="P1344" s="1"/>
      <c r="Q1344" s="1"/>
      <c r="R1344" s="1"/>
      <c r="S1344" s="1"/>
      <c r="T1344" s="1"/>
    </row>
    <row r="1345" spans="13:20" x14ac:dyDescent="0.2">
      <c r="M1345" s="1"/>
      <c r="N1345" s="1"/>
      <c r="O1345" s="1"/>
      <c r="P1345" s="1"/>
      <c r="Q1345" s="1"/>
      <c r="R1345" s="1"/>
      <c r="S1345" s="1"/>
      <c r="T1345" s="1"/>
    </row>
    <row r="1346" spans="13:20" x14ac:dyDescent="0.2">
      <c r="M1346" s="1"/>
      <c r="N1346" s="1"/>
      <c r="O1346" s="1"/>
      <c r="P1346" s="1"/>
      <c r="Q1346" s="1"/>
      <c r="R1346" s="1"/>
      <c r="S1346" s="1"/>
      <c r="T1346" s="1"/>
    </row>
    <row r="1347" spans="13:20" x14ac:dyDescent="0.2">
      <c r="M1347" s="1"/>
      <c r="N1347" s="1"/>
      <c r="O1347" s="1"/>
      <c r="P1347" s="1"/>
      <c r="Q1347" s="1"/>
      <c r="R1347" s="1"/>
      <c r="S1347" s="1"/>
      <c r="T1347" s="1"/>
    </row>
    <row r="1348" spans="13:20" x14ac:dyDescent="0.2">
      <c r="M1348" s="1"/>
      <c r="N1348" s="1"/>
      <c r="O1348" s="1"/>
      <c r="P1348" s="1"/>
      <c r="Q1348" s="1"/>
      <c r="R1348" s="1"/>
      <c r="S1348" s="1"/>
      <c r="T1348" s="1"/>
    </row>
    <row r="1349" spans="13:20" x14ac:dyDescent="0.2">
      <c r="M1349" s="1"/>
      <c r="N1349" s="1"/>
      <c r="O1349" s="1"/>
      <c r="P1349" s="1"/>
      <c r="Q1349" s="1"/>
      <c r="R1349" s="1"/>
      <c r="S1349" s="1"/>
      <c r="T1349" s="1"/>
    </row>
    <row r="1350" spans="13:20" x14ac:dyDescent="0.2">
      <c r="M1350" s="1"/>
      <c r="N1350" s="1"/>
      <c r="O1350" s="1"/>
      <c r="P1350" s="1"/>
      <c r="Q1350" s="1"/>
      <c r="R1350" s="1"/>
      <c r="S1350" s="1"/>
      <c r="T1350" s="1"/>
    </row>
    <row r="1351" spans="13:20" x14ac:dyDescent="0.2">
      <c r="M1351" s="1"/>
      <c r="N1351" s="1"/>
      <c r="O1351" s="1"/>
      <c r="P1351" s="1"/>
      <c r="Q1351" s="1"/>
      <c r="R1351" s="1"/>
      <c r="S1351" s="1"/>
      <c r="T1351" s="1"/>
    </row>
    <row r="1352" spans="13:20" x14ac:dyDescent="0.2">
      <c r="M1352" s="1"/>
      <c r="N1352" s="1"/>
      <c r="O1352" s="1"/>
      <c r="P1352" s="1"/>
      <c r="Q1352" s="1"/>
      <c r="R1352" s="1"/>
      <c r="S1352" s="1"/>
      <c r="T1352" s="1"/>
    </row>
    <row r="1353" spans="13:20" x14ac:dyDescent="0.2">
      <c r="M1353" s="1"/>
      <c r="N1353" s="1"/>
      <c r="O1353" s="1"/>
      <c r="P1353" s="1"/>
      <c r="Q1353" s="1"/>
      <c r="R1353" s="1"/>
      <c r="S1353" s="1"/>
      <c r="T1353" s="1"/>
    </row>
    <row r="1354" spans="13:20" x14ac:dyDescent="0.2">
      <c r="M1354" s="1"/>
      <c r="N1354" s="1"/>
      <c r="O1354" s="1"/>
      <c r="P1354" s="1"/>
      <c r="Q1354" s="1"/>
      <c r="R1354" s="1"/>
      <c r="S1354" s="1"/>
      <c r="T1354" s="1"/>
    </row>
    <row r="1355" spans="13:20" x14ac:dyDescent="0.2">
      <c r="M1355" s="1"/>
      <c r="N1355" s="1"/>
      <c r="O1355" s="1"/>
      <c r="P1355" s="1"/>
      <c r="Q1355" s="1"/>
      <c r="R1355" s="1"/>
      <c r="S1355" s="1"/>
      <c r="T1355" s="1"/>
    </row>
    <row r="1356" spans="13:20" x14ac:dyDescent="0.2">
      <c r="M1356" s="1"/>
      <c r="N1356" s="1"/>
      <c r="O1356" s="1"/>
      <c r="P1356" s="1"/>
      <c r="Q1356" s="1"/>
      <c r="R1356" s="1"/>
      <c r="S1356" s="1"/>
      <c r="T1356" s="1"/>
    </row>
    <row r="1357" spans="13:20" x14ac:dyDescent="0.2">
      <c r="M1357" s="1"/>
      <c r="N1357" s="1"/>
      <c r="O1357" s="1"/>
      <c r="P1357" s="1"/>
      <c r="Q1357" s="1"/>
      <c r="R1357" s="1"/>
      <c r="S1357" s="1"/>
      <c r="T1357" s="1"/>
    </row>
    <row r="1358" spans="13:20" x14ac:dyDescent="0.2">
      <c r="M1358" s="1"/>
      <c r="N1358" s="1"/>
      <c r="O1358" s="1"/>
      <c r="P1358" s="1"/>
      <c r="Q1358" s="1"/>
      <c r="R1358" s="1"/>
      <c r="S1358" s="1"/>
      <c r="T1358" s="1"/>
    </row>
    <row r="1359" spans="13:20" x14ac:dyDescent="0.2">
      <c r="M1359" s="1"/>
      <c r="N1359" s="1"/>
      <c r="O1359" s="1"/>
      <c r="P1359" s="1"/>
      <c r="Q1359" s="1"/>
      <c r="R1359" s="1"/>
      <c r="S1359" s="1"/>
      <c r="T1359" s="1"/>
    </row>
    <row r="1360" spans="13:20" x14ac:dyDescent="0.2">
      <c r="M1360" s="1"/>
      <c r="N1360" s="1"/>
      <c r="O1360" s="1"/>
      <c r="P1360" s="1"/>
      <c r="Q1360" s="1"/>
      <c r="R1360" s="1"/>
      <c r="S1360" s="1"/>
      <c r="T1360" s="1"/>
    </row>
    <row r="1361" spans="13:20" x14ac:dyDescent="0.2">
      <c r="M1361" s="1"/>
      <c r="N1361" s="1"/>
      <c r="O1361" s="1"/>
      <c r="P1361" s="1"/>
      <c r="Q1361" s="1"/>
      <c r="R1361" s="1"/>
      <c r="S1361" s="1"/>
      <c r="T1361" s="1"/>
    </row>
    <row r="1362" spans="13:20" x14ac:dyDescent="0.2">
      <c r="M1362" s="1"/>
      <c r="N1362" s="1"/>
      <c r="O1362" s="1"/>
      <c r="P1362" s="1"/>
      <c r="Q1362" s="1"/>
      <c r="R1362" s="1"/>
      <c r="S1362" s="1"/>
      <c r="T1362" s="1"/>
    </row>
    <row r="1363" spans="13:20" x14ac:dyDescent="0.2">
      <c r="M1363" s="1"/>
      <c r="N1363" s="1"/>
      <c r="O1363" s="1"/>
      <c r="P1363" s="1"/>
      <c r="Q1363" s="1"/>
      <c r="R1363" s="1"/>
      <c r="S1363" s="1"/>
      <c r="T1363" s="1"/>
    </row>
    <row r="1364" spans="13:20" x14ac:dyDescent="0.2">
      <c r="M1364" s="1"/>
      <c r="N1364" s="1"/>
      <c r="O1364" s="1"/>
      <c r="P1364" s="1"/>
      <c r="Q1364" s="1"/>
      <c r="R1364" s="1"/>
      <c r="S1364" s="1"/>
      <c r="T1364" s="1"/>
    </row>
    <row r="1365" spans="13:20" x14ac:dyDescent="0.2">
      <c r="M1365" s="1"/>
      <c r="N1365" s="1"/>
      <c r="O1365" s="1"/>
      <c r="P1365" s="1"/>
      <c r="Q1365" s="1"/>
      <c r="R1365" s="1"/>
      <c r="S1365" s="1"/>
      <c r="T1365" s="1"/>
    </row>
    <row r="1366" spans="13:20" x14ac:dyDescent="0.2">
      <c r="M1366" s="1"/>
      <c r="N1366" s="1"/>
      <c r="O1366" s="1"/>
      <c r="P1366" s="1"/>
      <c r="Q1366" s="1"/>
      <c r="R1366" s="1"/>
      <c r="S1366" s="1"/>
      <c r="T1366" s="1"/>
    </row>
    <row r="1367" spans="13:20" x14ac:dyDescent="0.2">
      <c r="M1367" s="1"/>
      <c r="N1367" s="1"/>
      <c r="O1367" s="1"/>
      <c r="P1367" s="1"/>
      <c r="Q1367" s="1"/>
      <c r="R1367" s="1"/>
      <c r="S1367" s="1"/>
      <c r="T1367" s="1"/>
    </row>
    <row r="1368" spans="13:20" x14ac:dyDescent="0.2">
      <c r="M1368" s="1"/>
      <c r="N1368" s="1"/>
      <c r="O1368" s="1"/>
      <c r="P1368" s="1"/>
      <c r="Q1368" s="1"/>
      <c r="R1368" s="1"/>
      <c r="S1368" s="1"/>
      <c r="T1368" s="1"/>
    </row>
    <row r="1369" spans="13:20" x14ac:dyDescent="0.2">
      <c r="M1369" s="1"/>
      <c r="N1369" s="1"/>
      <c r="O1369" s="1"/>
      <c r="P1369" s="1"/>
      <c r="Q1369" s="1"/>
      <c r="R1369" s="1"/>
      <c r="S1369" s="1"/>
      <c r="T1369" s="1"/>
    </row>
    <row r="1370" spans="13:20" x14ac:dyDescent="0.2">
      <c r="M1370" s="1"/>
      <c r="N1370" s="1"/>
      <c r="O1370" s="1"/>
      <c r="P1370" s="1"/>
      <c r="Q1370" s="1"/>
      <c r="R1370" s="1"/>
      <c r="S1370" s="1"/>
      <c r="T1370" s="1"/>
    </row>
    <row r="1371" spans="13:20" x14ac:dyDescent="0.2">
      <c r="M1371" s="1"/>
      <c r="N1371" s="1"/>
      <c r="O1371" s="1"/>
      <c r="P1371" s="1"/>
      <c r="Q1371" s="1"/>
      <c r="R1371" s="1"/>
      <c r="S1371" s="1"/>
      <c r="T1371" s="1"/>
    </row>
    <row r="1372" spans="13:20" x14ac:dyDescent="0.2">
      <c r="M1372" s="1"/>
      <c r="N1372" s="1"/>
      <c r="O1372" s="1"/>
      <c r="P1372" s="1"/>
      <c r="Q1372" s="1"/>
      <c r="R1372" s="1"/>
      <c r="S1372" s="1"/>
      <c r="T1372" s="1"/>
    </row>
    <row r="1373" spans="13:20" x14ac:dyDescent="0.2">
      <c r="M1373" s="1"/>
      <c r="N1373" s="1"/>
      <c r="O1373" s="1"/>
      <c r="P1373" s="1"/>
      <c r="Q1373" s="1"/>
      <c r="R1373" s="1"/>
      <c r="S1373" s="1"/>
      <c r="T1373" s="1"/>
    </row>
    <row r="1374" spans="13:20" x14ac:dyDescent="0.2">
      <c r="M1374" s="1"/>
      <c r="N1374" s="1"/>
      <c r="O1374" s="1"/>
      <c r="P1374" s="1"/>
      <c r="Q1374" s="1"/>
      <c r="R1374" s="1"/>
      <c r="S1374" s="1"/>
      <c r="T1374" s="1"/>
    </row>
    <row r="1375" spans="13:20" x14ac:dyDescent="0.2">
      <c r="M1375" s="1"/>
      <c r="N1375" s="1"/>
      <c r="O1375" s="1"/>
      <c r="P1375" s="1"/>
      <c r="Q1375" s="1"/>
      <c r="R1375" s="1"/>
      <c r="S1375" s="1"/>
      <c r="T1375" s="1"/>
    </row>
    <row r="1376" spans="13:20" x14ac:dyDescent="0.2">
      <c r="M1376" s="1"/>
      <c r="N1376" s="1"/>
      <c r="O1376" s="1"/>
      <c r="P1376" s="1"/>
      <c r="Q1376" s="1"/>
      <c r="R1376" s="1"/>
      <c r="S1376" s="1"/>
      <c r="T1376" s="1"/>
    </row>
    <row r="1377" spans="13:20" x14ac:dyDescent="0.2">
      <c r="M1377" s="1"/>
      <c r="N1377" s="1"/>
      <c r="O1377" s="1"/>
      <c r="P1377" s="1"/>
      <c r="Q1377" s="1"/>
      <c r="R1377" s="1"/>
      <c r="S1377" s="1"/>
      <c r="T1377" s="1"/>
    </row>
    <row r="1378" spans="13:20" x14ac:dyDescent="0.2">
      <c r="M1378" s="1"/>
      <c r="N1378" s="1"/>
      <c r="O1378" s="1"/>
      <c r="P1378" s="1"/>
      <c r="Q1378" s="1"/>
      <c r="R1378" s="1"/>
      <c r="S1378" s="1"/>
      <c r="T1378" s="1"/>
    </row>
    <row r="1379" spans="13:20" x14ac:dyDescent="0.2">
      <c r="M1379" s="1"/>
      <c r="N1379" s="1"/>
      <c r="O1379" s="1"/>
      <c r="P1379" s="1"/>
      <c r="Q1379" s="1"/>
      <c r="R1379" s="1"/>
      <c r="S1379" s="1"/>
      <c r="T1379" s="1"/>
    </row>
    <row r="1380" spans="13:20" x14ac:dyDescent="0.2">
      <c r="M1380" s="1"/>
      <c r="N1380" s="1"/>
      <c r="O1380" s="1"/>
      <c r="P1380" s="1"/>
      <c r="Q1380" s="1"/>
      <c r="R1380" s="1"/>
      <c r="S1380" s="1"/>
      <c r="T1380" s="1"/>
    </row>
    <row r="1381" spans="13:20" x14ac:dyDescent="0.2">
      <c r="M1381" s="1"/>
      <c r="N1381" s="1"/>
      <c r="O1381" s="1"/>
      <c r="P1381" s="1"/>
      <c r="Q1381" s="1"/>
      <c r="R1381" s="1"/>
      <c r="S1381" s="1"/>
      <c r="T1381" s="1"/>
    </row>
    <row r="1382" spans="13:20" x14ac:dyDescent="0.2">
      <c r="M1382" s="1"/>
      <c r="N1382" s="1"/>
      <c r="O1382" s="1"/>
      <c r="P1382" s="1"/>
      <c r="Q1382" s="1"/>
      <c r="R1382" s="1"/>
      <c r="S1382" s="1"/>
      <c r="T1382" s="1"/>
    </row>
    <row r="1383" spans="13:20" x14ac:dyDescent="0.2">
      <c r="M1383" s="1"/>
      <c r="N1383" s="1"/>
      <c r="O1383" s="1"/>
      <c r="P1383" s="1"/>
      <c r="Q1383" s="1"/>
      <c r="R1383" s="1"/>
      <c r="S1383" s="1"/>
      <c r="T1383" s="1"/>
    </row>
    <row r="1384" spans="13:20" x14ac:dyDescent="0.2">
      <c r="M1384" s="1"/>
      <c r="N1384" s="1"/>
      <c r="O1384" s="1"/>
      <c r="P1384" s="1"/>
      <c r="Q1384" s="1"/>
      <c r="R1384" s="1"/>
      <c r="S1384" s="1"/>
      <c r="T1384" s="1"/>
    </row>
    <row r="1385" spans="13:20" x14ac:dyDescent="0.2">
      <c r="M1385" s="1"/>
      <c r="N1385" s="1"/>
      <c r="O1385" s="1"/>
      <c r="P1385" s="1"/>
      <c r="Q1385" s="1"/>
      <c r="R1385" s="1"/>
      <c r="S1385" s="1"/>
      <c r="T1385" s="1"/>
    </row>
    <row r="1386" spans="13:20" x14ac:dyDescent="0.2">
      <c r="M1386" s="1"/>
      <c r="N1386" s="1"/>
      <c r="O1386" s="1"/>
      <c r="P1386" s="1"/>
      <c r="Q1386" s="1"/>
      <c r="R1386" s="1"/>
      <c r="S1386" s="1"/>
      <c r="T1386" s="1"/>
    </row>
    <row r="1387" spans="13:20" x14ac:dyDescent="0.2">
      <c r="M1387" s="1"/>
      <c r="N1387" s="1"/>
      <c r="O1387" s="1"/>
      <c r="P1387" s="1"/>
      <c r="Q1387" s="1"/>
      <c r="R1387" s="1"/>
      <c r="S1387" s="1"/>
      <c r="T1387" s="1"/>
    </row>
  </sheetData>
  <mergeCells count="33">
    <mergeCell ref="D59:L59"/>
    <mergeCell ref="D65:L65"/>
    <mergeCell ref="D66:L66"/>
    <mergeCell ref="B72:L73"/>
    <mergeCell ref="B74:L75"/>
    <mergeCell ref="D40:L40"/>
    <mergeCell ref="D44:L44"/>
    <mergeCell ref="D45:L45"/>
    <mergeCell ref="D51:L51"/>
    <mergeCell ref="D52:L52"/>
    <mergeCell ref="D58:L58"/>
    <mergeCell ref="D24:L24"/>
    <mergeCell ref="D30:L30"/>
    <mergeCell ref="D31:L31"/>
    <mergeCell ref="D37:L37"/>
    <mergeCell ref="D38:L38"/>
    <mergeCell ref="D39:L39"/>
    <mergeCell ref="B8:D8"/>
    <mergeCell ref="B9:L9"/>
    <mergeCell ref="B10:C10"/>
    <mergeCell ref="D16:L16"/>
    <mergeCell ref="D17:L17"/>
    <mergeCell ref="D23:L23"/>
    <mergeCell ref="B2:L2"/>
    <mergeCell ref="B3:L3"/>
    <mergeCell ref="B4:L4"/>
    <mergeCell ref="B5:L5"/>
    <mergeCell ref="B6:D6"/>
    <mergeCell ref="E6:E7"/>
    <mergeCell ref="F6:F7"/>
    <mergeCell ref="G6:I6"/>
    <mergeCell ref="J6:L8"/>
    <mergeCell ref="B7:D7"/>
  </mergeCells>
  <conditionalFormatting sqref="D21 D19:F19 J33:M33 J19:M19 M54 D33:F33 D47:F47 J47:M47 L12:M12 L26:M26 M40">
    <cfRule type="expression" dxfId="119" priority="35" stopIfTrue="1">
      <formula>NOT(MONTH(D12)=$B$35)</formula>
    </cfRule>
    <cfRule type="expression" dxfId="118" priority="36" stopIfTrue="1">
      <formula>MATCH(D12,(((#REF!))),0)&gt;0</formula>
    </cfRule>
  </conditionalFormatting>
  <conditionalFormatting sqref="E21:F21">
    <cfRule type="expression" dxfId="117" priority="33" stopIfTrue="1">
      <formula>NOT(MONTH(E21)=$B$35)</formula>
    </cfRule>
    <cfRule type="expression" dxfId="116" priority="34" stopIfTrue="1">
      <formula>MATCH(E21,(((#REF!))),0)&gt;0</formula>
    </cfRule>
  </conditionalFormatting>
  <conditionalFormatting sqref="D49">
    <cfRule type="expression" dxfId="115" priority="19" stopIfTrue="1">
      <formula>NOT(MONTH(D49)=$B$35)</formula>
    </cfRule>
    <cfRule type="expression" dxfId="114" priority="20" stopIfTrue="1">
      <formula>MATCH(D49,(((#REF!))),0)&gt;0</formula>
    </cfRule>
  </conditionalFormatting>
  <conditionalFormatting sqref="J35">
    <cfRule type="expression" dxfId="113" priority="23" stopIfTrue="1">
      <formula>NOT(MONTH(J35)=$B$35)</formula>
    </cfRule>
    <cfRule type="expression" dxfId="112" priority="24" stopIfTrue="1">
      <formula>MATCH(J35,(((#REF!))),0)&gt;0</formula>
    </cfRule>
  </conditionalFormatting>
  <conditionalFormatting sqref="E35:F35">
    <cfRule type="expression" dxfId="111" priority="25" stopIfTrue="1">
      <formula>NOT(MONTH(E35)=$B$35)</formula>
    </cfRule>
    <cfRule type="expression" dxfId="110" priority="26" stopIfTrue="1">
      <formula>MATCH(E35,(((#REF!))),0)&gt;0</formula>
    </cfRule>
  </conditionalFormatting>
  <conditionalFormatting sqref="K35:M35">
    <cfRule type="expression" dxfId="109" priority="21" stopIfTrue="1">
      <formula>NOT(MONTH(K35)=$B$35)</formula>
    </cfRule>
    <cfRule type="expression" dxfId="108" priority="22" stopIfTrue="1">
      <formula>MATCH(K35,(((#REF!))),0)&gt;0</formula>
    </cfRule>
  </conditionalFormatting>
  <conditionalFormatting sqref="J21">
    <cfRule type="expression" dxfId="107" priority="31" stopIfTrue="1">
      <formula>NOT(MONTH(J21)=$B$35)</formula>
    </cfRule>
    <cfRule type="expression" dxfId="106" priority="32" stopIfTrue="1">
      <formula>MATCH(J21,(((#REF!))),0)&gt;0</formula>
    </cfRule>
  </conditionalFormatting>
  <conditionalFormatting sqref="K21:M21">
    <cfRule type="expression" dxfId="105" priority="29" stopIfTrue="1">
      <formula>NOT(MONTH(K21)=$B$35)</formula>
    </cfRule>
    <cfRule type="expression" dxfId="104" priority="30" stopIfTrue="1">
      <formula>MATCH(K21,(((#REF!))),0)&gt;0</formula>
    </cfRule>
  </conditionalFormatting>
  <conditionalFormatting sqref="M56">
    <cfRule type="expression" dxfId="103" priority="5" stopIfTrue="1">
      <formula>NOT(MONTH(M56)=$B$35)</formula>
    </cfRule>
    <cfRule type="expression" dxfId="102" priority="6" stopIfTrue="1">
      <formula>MATCH(M56,(((#REF!))),0)&gt;0</formula>
    </cfRule>
  </conditionalFormatting>
  <conditionalFormatting sqref="K49:M49">
    <cfRule type="expression" dxfId="101" priority="13" stopIfTrue="1">
      <formula>NOT(MONTH(K49)=$B$35)</formula>
    </cfRule>
    <cfRule type="expression" dxfId="100" priority="14" stopIfTrue="1">
      <formula>MATCH(K49,(((#REF!))),0)&gt;0</formula>
    </cfRule>
  </conditionalFormatting>
  <conditionalFormatting sqref="D35">
    <cfRule type="expression" dxfId="99" priority="27" stopIfTrue="1">
      <formula>NOT(MONTH(D35)=$B$35)</formula>
    </cfRule>
    <cfRule type="expression" dxfId="98" priority="28" stopIfTrue="1">
      <formula>MATCH(D35,(((#REF!))),0)&gt;0</formula>
    </cfRule>
  </conditionalFormatting>
  <conditionalFormatting sqref="E49:F49">
    <cfRule type="expression" dxfId="97" priority="17" stopIfTrue="1">
      <formula>NOT(MONTH(E49)=$B$35)</formula>
    </cfRule>
    <cfRule type="expression" dxfId="96" priority="18" stopIfTrue="1">
      <formula>MATCH(E49,(((#REF!))),0)&gt;0</formula>
    </cfRule>
  </conditionalFormatting>
  <conditionalFormatting sqref="J49">
    <cfRule type="expression" dxfId="95" priority="15" stopIfTrue="1">
      <formula>NOT(MONTH(J49)=$B$35)</formula>
    </cfRule>
    <cfRule type="expression" dxfId="94" priority="16" stopIfTrue="1">
      <formula>MATCH(J49,(((#REF!))),0)&gt;0</formula>
    </cfRule>
  </conditionalFormatting>
  <conditionalFormatting sqref="L14:M14">
    <cfRule type="expression" dxfId="93" priority="11" stopIfTrue="1">
      <formula>NOT(MONTH(L14)=$B$35)</formula>
    </cfRule>
    <cfRule type="expression" dxfId="92" priority="12" stopIfTrue="1">
      <formula>MATCH(L14,(((#REF!))),0)&gt;0</formula>
    </cfRule>
  </conditionalFormatting>
  <conditionalFormatting sqref="L28:M28">
    <cfRule type="expression" dxfId="91" priority="9" stopIfTrue="1">
      <formula>NOT(MONTH(L28)=$B$35)</formula>
    </cfRule>
    <cfRule type="expression" dxfId="90" priority="10" stopIfTrue="1">
      <formula>MATCH(L28,(((#REF!))),0)&gt;0</formula>
    </cfRule>
  </conditionalFormatting>
  <conditionalFormatting sqref="L42:M42">
    <cfRule type="expression" dxfId="89" priority="7" stopIfTrue="1">
      <formula>NOT(MONTH(L42)=$B$35)</formula>
    </cfRule>
    <cfRule type="expression" dxfId="88" priority="8" stopIfTrue="1">
      <formula>MATCH(L42,(((#REF!))),0)&gt;0</formula>
    </cfRule>
  </conditionalFormatting>
  <conditionalFormatting sqref="D32:F32">
    <cfRule type="expression" dxfId="87" priority="3" stopIfTrue="1">
      <formula>NOT(MONTH(D32)=$B$35)</formula>
    </cfRule>
    <cfRule type="expression" dxfId="86" priority="4" stopIfTrue="1">
      <formula>MATCH(D32,(((#REF!))),0)&gt;0</formula>
    </cfRule>
  </conditionalFormatting>
  <conditionalFormatting sqref="J32:L32">
    <cfRule type="expression" dxfId="85" priority="1" stopIfTrue="1">
      <formula>NOT(MONTH(J32)=$B$35)</formula>
    </cfRule>
    <cfRule type="expression" dxfId="84" priority="2" stopIfTrue="1">
      <formula>MATCH(J32,(((#REF!))),0)&gt;0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6CEE8-5A92-4A3E-A54F-D7A09764BF32}">
  <sheetPr>
    <tabColor rgb="FFFFC000"/>
  </sheetPr>
  <dimension ref="B1:S934"/>
  <sheetViews>
    <sheetView workbookViewId="0">
      <selection activeCell="B1" sqref="B1:S1048576"/>
    </sheetView>
  </sheetViews>
  <sheetFormatPr defaultRowHeight="12.75" x14ac:dyDescent="0.2"/>
  <cols>
    <col min="2" max="2" width="9.140625" style="1"/>
    <col min="3" max="3" width="16.85546875" style="1" customWidth="1"/>
    <col min="4" max="9" width="18.85546875" style="1" customWidth="1"/>
    <col min="10" max="12" width="18.85546875" style="2" customWidth="1"/>
    <col min="13" max="14" width="5.85546875" customWidth="1"/>
  </cols>
  <sheetData>
    <row r="1" spans="2:16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6" ht="23.25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2:16" ht="20.25" x14ac:dyDescent="0.2">
      <c r="B3" s="96" t="s">
        <v>15</v>
      </c>
      <c r="C3" s="164"/>
      <c r="D3" s="164"/>
      <c r="E3" s="164"/>
      <c r="F3" s="164"/>
      <c r="G3" s="164"/>
      <c r="H3" s="164"/>
      <c r="I3" s="164"/>
      <c r="J3" s="164"/>
      <c r="K3" s="164"/>
      <c r="L3" s="98"/>
    </row>
    <row r="4" spans="2:16" ht="19.5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</row>
    <row r="5" spans="2:16" ht="24" thickBot="1" x14ac:dyDescent="0.25">
      <c r="B5" s="243" t="s">
        <v>163</v>
      </c>
      <c r="C5" s="244"/>
      <c r="D5" s="117"/>
      <c r="E5" s="117"/>
      <c r="F5" s="117"/>
      <c r="G5" s="117"/>
      <c r="H5" s="117"/>
      <c r="I5" s="117"/>
      <c r="J5" s="117"/>
      <c r="K5" s="117"/>
      <c r="L5" s="118"/>
    </row>
    <row r="6" spans="2:16" ht="28.5" customHeight="1" x14ac:dyDescent="0.2">
      <c r="B6" s="110" t="s">
        <v>127</v>
      </c>
      <c r="C6" s="245"/>
      <c r="D6" s="319" t="s">
        <v>164</v>
      </c>
      <c r="E6" s="320" t="s">
        <v>165</v>
      </c>
      <c r="F6" s="320"/>
      <c r="G6" s="321" t="s">
        <v>166</v>
      </c>
      <c r="H6" s="321"/>
      <c r="I6" s="322" t="s">
        <v>167</v>
      </c>
      <c r="J6" s="322"/>
      <c r="K6" s="323" t="s">
        <v>168</v>
      </c>
      <c r="L6" s="324"/>
    </row>
    <row r="7" spans="2:16" ht="22.5" x14ac:dyDescent="0.2">
      <c r="B7" s="112" t="s">
        <v>13</v>
      </c>
      <c r="C7" s="252"/>
      <c r="D7" s="325"/>
      <c r="E7" s="326" t="s">
        <v>169</v>
      </c>
      <c r="F7" s="327" t="s">
        <v>170</v>
      </c>
      <c r="G7" s="328" t="s">
        <v>171</v>
      </c>
      <c r="H7" s="329" t="s">
        <v>172</v>
      </c>
      <c r="I7" s="330" t="s">
        <v>173</v>
      </c>
      <c r="J7" s="331" t="s">
        <v>174</v>
      </c>
      <c r="K7" s="332"/>
      <c r="L7" s="333"/>
    </row>
    <row r="8" spans="2:16" ht="45.75" thickBot="1" x14ac:dyDescent="0.25">
      <c r="B8" s="151" t="s">
        <v>14</v>
      </c>
      <c r="C8" s="259"/>
      <c r="D8" s="334" t="s">
        <v>175</v>
      </c>
      <c r="E8" s="335" t="s">
        <v>176</v>
      </c>
      <c r="F8" s="335" t="s">
        <v>177</v>
      </c>
      <c r="G8" s="335" t="s">
        <v>178</v>
      </c>
      <c r="H8" s="335" t="s">
        <v>179</v>
      </c>
      <c r="I8" s="335" t="s">
        <v>180</v>
      </c>
      <c r="J8" s="335" t="s">
        <v>181</v>
      </c>
      <c r="K8" s="332"/>
      <c r="L8" s="333"/>
    </row>
    <row r="9" spans="2:16" ht="39.75" customHeight="1" thickBot="1" x14ac:dyDescent="0.25">
      <c r="B9" s="261" t="s">
        <v>182</v>
      </c>
      <c r="C9" s="262"/>
      <c r="D9" s="262"/>
      <c r="E9" s="262"/>
      <c r="F9" s="262"/>
      <c r="G9" s="262"/>
      <c r="H9" s="262"/>
      <c r="I9" s="262"/>
      <c r="J9" s="262"/>
      <c r="K9" s="262"/>
      <c r="L9" s="263"/>
    </row>
    <row r="10" spans="2:16" ht="13.5" thickBot="1" x14ac:dyDescent="0.25">
      <c r="B10" s="153" t="s">
        <v>17</v>
      </c>
      <c r="C10" s="154"/>
      <c r="D10" s="26" t="s">
        <v>0</v>
      </c>
      <c r="E10" s="26" t="s">
        <v>1</v>
      </c>
      <c r="F10" s="26" t="s">
        <v>2</v>
      </c>
      <c r="G10" s="26" t="s">
        <v>3</v>
      </c>
      <c r="H10" s="26" t="s">
        <v>20</v>
      </c>
      <c r="I10" s="26" t="s">
        <v>4</v>
      </c>
      <c r="J10" s="89" t="s">
        <v>5</v>
      </c>
      <c r="K10" s="89" t="s">
        <v>16</v>
      </c>
      <c r="L10" s="28" t="s">
        <v>141</v>
      </c>
    </row>
    <row r="11" spans="2:16" x14ac:dyDescent="0.2">
      <c r="B11" s="33" t="s">
        <v>6</v>
      </c>
      <c r="C11" s="336">
        <v>44837</v>
      </c>
      <c r="D11" s="337" t="s">
        <v>183</v>
      </c>
      <c r="E11" s="338" t="s">
        <v>183</v>
      </c>
      <c r="F11" s="338" t="s">
        <v>183</v>
      </c>
      <c r="G11" s="203" t="s">
        <v>184</v>
      </c>
      <c r="H11" s="203" t="s">
        <v>184</v>
      </c>
      <c r="I11" s="204"/>
      <c r="J11" s="204"/>
      <c r="K11" s="204"/>
      <c r="L11" s="339"/>
      <c r="O11" s="340" t="s">
        <v>185</v>
      </c>
      <c r="P11">
        <f>COUNTIF(D11:L71,"Farmacol. Clin.")</f>
        <v>21</v>
      </c>
    </row>
    <row r="12" spans="2:16" x14ac:dyDescent="0.2">
      <c r="B12" s="33" t="s">
        <v>7</v>
      </c>
      <c r="C12" s="336">
        <v>44838</v>
      </c>
      <c r="D12" s="341" t="s">
        <v>183</v>
      </c>
      <c r="E12" s="342" t="s">
        <v>183</v>
      </c>
      <c r="F12" s="342" t="s">
        <v>183</v>
      </c>
      <c r="G12" s="188" t="s">
        <v>184</v>
      </c>
      <c r="H12" s="188" t="s">
        <v>184</v>
      </c>
      <c r="I12" s="48"/>
      <c r="J12" s="48"/>
      <c r="K12" s="48"/>
      <c r="L12" s="50"/>
      <c r="O12" s="340" t="s">
        <v>186</v>
      </c>
      <c r="P12">
        <f>COUNTIF(D11:L71,"Mal. Sist. Endocrino")</f>
        <v>35</v>
      </c>
    </row>
    <row r="13" spans="2:16" ht="22.5" x14ac:dyDescent="0.2">
      <c r="B13" s="33" t="s">
        <v>8</v>
      </c>
      <c r="C13" s="336">
        <v>44839</v>
      </c>
      <c r="D13" s="341" t="s">
        <v>183</v>
      </c>
      <c r="E13" s="342" t="s">
        <v>183</v>
      </c>
      <c r="F13" s="342" t="s">
        <v>183</v>
      </c>
      <c r="G13" s="188" t="s">
        <v>184</v>
      </c>
      <c r="H13" s="188" t="s">
        <v>184</v>
      </c>
      <c r="I13" s="48"/>
      <c r="J13" s="48"/>
      <c r="K13" s="48"/>
      <c r="L13" s="50"/>
      <c r="O13" s="340" t="s">
        <v>187</v>
      </c>
      <c r="P13">
        <f>COUNTIF(D11:L71,"Endocrinochirurgia")</f>
        <v>14</v>
      </c>
    </row>
    <row r="14" spans="2:16" x14ac:dyDescent="0.2">
      <c r="B14" s="33" t="s">
        <v>9</v>
      </c>
      <c r="C14" s="336">
        <v>44840</v>
      </c>
      <c r="D14" s="341" t="s">
        <v>183</v>
      </c>
      <c r="E14" s="342" t="s">
        <v>183</v>
      </c>
      <c r="F14" s="342" t="s">
        <v>183</v>
      </c>
      <c r="G14" s="188" t="s">
        <v>184</v>
      </c>
      <c r="H14" s="188" t="s">
        <v>184</v>
      </c>
      <c r="I14" s="48"/>
      <c r="J14" s="48"/>
      <c r="K14" s="48"/>
      <c r="L14" s="50"/>
      <c r="O14" s="340" t="s">
        <v>188</v>
      </c>
      <c r="P14">
        <f>COUNTIF(D11:L71,"Mal. Infettive")</f>
        <v>35</v>
      </c>
    </row>
    <row r="15" spans="2:16" x14ac:dyDescent="0.2">
      <c r="B15" s="33" t="s">
        <v>10</v>
      </c>
      <c r="C15" s="336">
        <v>44841</v>
      </c>
      <c r="D15" s="341" t="s">
        <v>183</v>
      </c>
      <c r="E15" s="342" t="s">
        <v>183</v>
      </c>
      <c r="F15" s="342" t="s">
        <v>183</v>
      </c>
      <c r="G15" s="188" t="s">
        <v>184</v>
      </c>
      <c r="H15" s="188" t="s">
        <v>184</v>
      </c>
      <c r="I15" s="48"/>
      <c r="J15" s="48"/>
      <c r="K15" s="48"/>
      <c r="L15" s="50"/>
      <c r="O15" s="340" t="s">
        <v>189</v>
      </c>
      <c r="P15">
        <f>COUNTIF(D11:L71,"Mal. Cutanee e Veneree")</f>
        <v>14</v>
      </c>
    </row>
    <row r="16" spans="2:16" x14ac:dyDescent="0.2">
      <c r="B16" s="37" t="s">
        <v>11</v>
      </c>
      <c r="C16" s="343">
        <v>44842</v>
      </c>
      <c r="D16" s="344"/>
      <c r="E16" s="155"/>
      <c r="F16" s="155"/>
      <c r="G16" s="155"/>
      <c r="H16" s="155"/>
      <c r="I16" s="155"/>
      <c r="J16" s="155"/>
      <c r="K16" s="155"/>
      <c r="L16" s="156"/>
      <c r="O16" s="340" t="s">
        <v>190</v>
      </c>
      <c r="P16">
        <f>COUNTIF(D11:L71,"Mal. App. Digerente")</f>
        <v>0</v>
      </c>
    </row>
    <row r="17" spans="2:16" x14ac:dyDescent="0.2">
      <c r="B17" s="37" t="s">
        <v>12</v>
      </c>
      <c r="C17" s="343">
        <v>44843</v>
      </c>
      <c r="D17" s="344"/>
      <c r="E17" s="155"/>
      <c r="F17" s="155"/>
      <c r="G17" s="155"/>
      <c r="H17" s="155"/>
      <c r="I17" s="155"/>
      <c r="J17" s="155"/>
      <c r="K17" s="155"/>
      <c r="L17" s="156"/>
      <c r="O17" s="340" t="s">
        <v>191</v>
      </c>
      <c r="P17">
        <f>COUNTIF(D11:L71,"Chir. App. Digerente")</f>
        <v>14</v>
      </c>
    </row>
    <row r="18" spans="2:16" x14ac:dyDescent="0.2">
      <c r="B18" s="33" t="s">
        <v>6</v>
      </c>
      <c r="C18" s="336">
        <v>44844</v>
      </c>
      <c r="D18" s="345"/>
      <c r="E18" s="48"/>
      <c r="F18" s="48"/>
      <c r="G18" s="48"/>
      <c r="H18" s="48"/>
      <c r="I18" s="48"/>
      <c r="J18" s="48"/>
      <c r="K18" s="48"/>
      <c r="L18" s="50"/>
    </row>
    <row r="19" spans="2:16" x14ac:dyDescent="0.2">
      <c r="B19" s="33" t="s">
        <v>7</v>
      </c>
      <c r="C19" s="336">
        <v>44845</v>
      </c>
      <c r="D19" s="345"/>
      <c r="E19" s="48"/>
      <c r="F19" s="48"/>
      <c r="G19" s="48"/>
      <c r="H19" s="48"/>
      <c r="I19" s="48"/>
      <c r="J19" s="48"/>
      <c r="K19" s="48"/>
      <c r="L19" s="50"/>
    </row>
    <row r="20" spans="2:16" x14ac:dyDescent="0.2">
      <c r="B20" s="33" t="s">
        <v>8</v>
      </c>
      <c r="C20" s="336">
        <v>44846</v>
      </c>
      <c r="D20" s="345"/>
      <c r="E20" s="48"/>
      <c r="F20" s="48"/>
      <c r="G20" s="48"/>
      <c r="H20" s="48"/>
      <c r="I20" s="48"/>
      <c r="J20" s="48"/>
      <c r="K20" s="48"/>
      <c r="L20" s="50"/>
    </row>
    <row r="21" spans="2:16" x14ac:dyDescent="0.2">
      <c r="B21" s="33" t="s">
        <v>9</v>
      </c>
      <c r="C21" s="336">
        <v>44847</v>
      </c>
      <c r="D21" s="345"/>
      <c r="E21" s="48"/>
      <c r="F21" s="48"/>
      <c r="G21" s="48"/>
      <c r="H21" s="48"/>
      <c r="I21" s="48"/>
      <c r="J21" s="48"/>
      <c r="K21" s="48"/>
      <c r="L21" s="50"/>
    </row>
    <row r="22" spans="2:16" x14ac:dyDescent="0.2">
      <c r="B22" s="33" t="s">
        <v>10</v>
      </c>
      <c r="C22" s="336">
        <v>44848</v>
      </c>
      <c r="D22" s="345"/>
      <c r="E22" s="48"/>
      <c r="F22" s="48"/>
      <c r="G22" s="48"/>
      <c r="H22" s="48"/>
      <c r="I22" s="48"/>
      <c r="J22" s="48"/>
      <c r="K22" s="48"/>
      <c r="L22" s="50"/>
    </row>
    <row r="23" spans="2:16" x14ac:dyDescent="0.2">
      <c r="B23" s="37" t="s">
        <v>11</v>
      </c>
      <c r="C23" s="343">
        <v>44849</v>
      </c>
      <c r="D23" s="344"/>
      <c r="E23" s="155"/>
      <c r="F23" s="155"/>
      <c r="G23" s="155"/>
      <c r="H23" s="155"/>
      <c r="I23" s="155"/>
      <c r="J23" s="155"/>
      <c r="K23" s="155"/>
      <c r="L23" s="156"/>
    </row>
    <row r="24" spans="2:16" x14ac:dyDescent="0.2">
      <c r="B24" s="37" t="s">
        <v>12</v>
      </c>
      <c r="C24" s="343">
        <v>44850</v>
      </c>
      <c r="D24" s="344"/>
      <c r="E24" s="155"/>
      <c r="F24" s="155"/>
      <c r="G24" s="155"/>
      <c r="H24" s="155"/>
      <c r="I24" s="155"/>
      <c r="J24" s="155"/>
      <c r="K24" s="155"/>
      <c r="L24" s="156"/>
    </row>
    <row r="25" spans="2:16" x14ac:dyDescent="0.2">
      <c r="B25" s="33" t="s">
        <v>6</v>
      </c>
      <c r="C25" s="336">
        <v>44851</v>
      </c>
      <c r="D25" s="341" t="s">
        <v>183</v>
      </c>
      <c r="E25" s="342" t="s">
        <v>183</v>
      </c>
      <c r="F25" s="342" t="s">
        <v>183</v>
      </c>
      <c r="G25" s="188" t="s">
        <v>184</v>
      </c>
      <c r="H25" s="188" t="s">
        <v>184</v>
      </c>
      <c r="I25" s="48"/>
      <c r="J25" s="48"/>
      <c r="K25" s="48"/>
      <c r="L25" s="50"/>
    </row>
    <row r="26" spans="2:16" x14ac:dyDescent="0.2">
      <c r="B26" s="33" t="s">
        <v>7</v>
      </c>
      <c r="C26" s="336">
        <v>44852</v>
      </c>
      <c r="D26" s="341" t="s">
        <v>183</v>
      </c>
      <c r="E26" s="342" t="s">
        <v>183</v>
      </c>
      <c r="F26" s="342" t="s">
        <v>183</v>
      </c>
      <c r="G26" s="188" t="s">
        <v>184</v>
      </c>
      <c r="H26" s="188" t="s">
        <v>184</v>
      </c>
      <c r="I26" s="48"/>
      <c r="J26" s="48"/>
      <c r="K26" s="48"/>
      <c r="L26" s="50"/>
    </row>
    <row r="27" spans="2:16" x14ac:dyDescent="0.2">
      <c r="B27" s="33" t="s">
        <v>8</v>
      </c>
      <c r="C27" s="336">
        <v>44853</v>
      </c>
      <c r="D27" s="341" t="s">
        <v>183</v>
      </c>
      <c r="E27" s="342" t="s">
        <v>183</v>
      </c>
      <c r="F27" s="342" t="s">
        <v>183</v>
      </c>
      <c r="G27" s="188" t="s">
        <v>184</v>
      </c>
      <c r="H27" s="188" t="s">
        <v>184</v>
      </c>
      <c r="I27" s="48"/>
      <c r="J27" s="268" t="s">
        <v>192</v>
      </c>
      <c r="K27" s="268" t="s">
        <v>192</v>
      </c>
      <c r="L27" s="291" t="s">
        <v>192</v>
      </c>
    </row>
    <row r="28" spans="2:16" x14ac:dyDescent="0.2">
      <c r="B28" s="33" t="s">
        <v>9</v>
      </c>
      <c r="C28" s="336">
        <v>44854</v>
      </c>
      <c r="D28" s="341" t="s">
        <v>183</v>
      </c>
      <c r="E28" s="342" t="s">
        <v>183</v>
      </c>
      <c r="F28" s="342" t="s">
        <v>183</v>
      </c>
      <c r="G28" s="188" t="s">
        <v>184</v>
      </c>
      <c r="H28" s="188" t="s">
        <v>184</v>
      </c>
      <c r="I28" s="48"/>
      <c r="J28" s="268" t="s">
        <v>192</v>
      </c>
      <c r="K28" s="268" t="s">
        <v>192</v>
      </c>
      <c r="L28" s="291" t="s">
        <v>192</v>
      </c>
    </row>
    <row r="29" spans="2:16" x14ac:dyDescent="0.2">
      <c r="B29" s="33" t="s">
        <v>10</v>
      </c>
      <c r="C29" s="336">
        <v>44855</v>
      </c>
      <c r="D29" s="341" t="s">
        <v>183</v>
      </c>
      <c r="E29" s="342" t="s">
        <v>183</v>
      </c>
      <c r="F29" s="188" t="s">
        <v>184</v>
      </c>
      <c r="G29" s="188" t="s">
        <v>184</v>
      </c>
      <c r="H29" s="188" t="s">
        <v>184</v>
      </c>
      <c r="I29" s="48"/>
      <c r="J29" s="268" t="s">
        <v>192</v>
      </c>
      <c r="K29" s="268" t="s">
        <v>192</v>
      </c>
      <c r="L29" s="291" t="s">
        <v>192</v>
      </c>
    </row>
    <row r="30" spans="2:16" x14ac:dyDescent="0.2">
      <c r="B30" s="37" t="s">
        <v>11</v>
      </c>
      <c r="C30" s="343">
        <v>44856</v>
      </c>
      <c r="D30" s="344"/>
      <c r="E30" s="155"/>
      <c r="F30" s="155"/>
      <c r="G30" s="155"/>
      <c r="H30" s="155"/>
      <c r="I30" s="155"/>
      <c r="J30" s="155"/>
      <c r="K30" s="155"/>
      <c r="L30" s="156"/>
    </row>
    <row r="31" spans="2:16" x14ac:dyDescent="0.2">
      <c r="B31" s="37" t="s">
        <v>12</v>
      </c>
      <c r="C31" s="343">
        <v>44857</v>
      </c>
      <c r="D31" s="344"/>
      <c r="E31" s="155"/>
      <c r="F31" s="155"/>
      <c r="G31" s="155"/>
      <c r="H31" s="155"/>
      <c r="I31" s="155"/>
      <c r="J31" s="155"/>
      <c r="K31" s="155"/>
      <c r="L31" s="156"/>
    </row>
    <row r="32" spans="2:16" x14ac:dyDescent="0.2">
      <c r="B32" s="39" t="s">
        <v>6</v>
      </c>
      <c r="C32" s="336">
        <v>44858</v>
      </c>
      <c r="D32" s="345"/>
      <c r="E32" s="48"/>
      <c r="F32" s="48"/>
      <c r="G32" s="48"/>
      <c r="H32" s="48"/>
      <c r="I32" s="48"/>
      <c r="J32" s="48"/>
      <c r="K32" s="48"/>
      <c r="L32" s="50"/>
    </row>
    <row r="33" spans="2:12" x14ac:dyDescent="0.2">
      <c r="B33" s="33" t="s">
        <v>7</v>
      </c>
      <c r="C33" s="336">
        <v>44859</v>
      </c>
      <c r="D33" s="345"/>
      <c r="E33" s="48"/>
      <c r="F33" s="48"/>
      <c r="G33" s="48"/>
      <c r="H33" s="48"/>
      <c r="I33" s="48"/>
      <c r="J33" s="48"/>
      <c r="K33" s="48"/>
      <c r="L33" s="50"/>
    </row>
    <row r="34" spans="2:12" x14ac:dyDescent="0.2">
      <c r="B34" s="33" t="s">
        <v>8</v>
      </c>
      <c r="C34" s="336">
        <v>44860</v>
      </c>
      <c r="D34" s="345"/>
      <c r="E34" s="48"/>
      <c r="F34" s="48"/>
      <c r="G34" s="48"/>
      <c r="H34" s="48"/>
      <c r="I34" s="48"/>
      <c r="J34" s="48"/>
      <c r="K34" s="48"/>
      <c r="L34" s="50"/>
    </row>
    <row r="35" spans="2:12" x14ac:dyDescent="0.2">
      <c r="B35" s="33" t="s">
        <v>9</v>
      </c>
      <c r="C35" s="336">
        <v>44861</v>
      </c>
      <c r="D35" s="345"/>
      <c r="E35" s="48"/>
      <c r="F35" s="48"/>
      <c r="G35" s="48"/>
      <c r="H35" s="48"/>
      <c r="I35" s="48"/>
      <c r="J35" s="48"/>
      <c r="K35" s="48"/>
      <c r="L35" s="50"/>
    </row>
    <row r="36" spans="2:12" x14ac:dyDescent="0.2">
      <c r="B36" s="33" t="s">
        <v>10</v>
      </c>
      <c r="C36" s="336">
        <v>44862</v>
      </c>
      <c r="D36" s="345"/>
      <c r="E36" s="48"/>
      <c r="F36" s="48"/>
      <c r="G36" s="48"/>
      <c r="H36" s="48"/>
      <c r="I36" s="48"/>
      <c r="J36" s="48"/>
      <c r="K36" s="48"/>
      <c r="L36" s="50"/>
    </row>
    <row r="37" spans="2:12" x14ac:dyDescent="0.2">
      <c r="B37" s="37" t="s">
        <v>11</v>
      </c>
      <c r="C37" s="343">
        <v>44863</v>
      </c>
      <c r="D37" s="344"/>
      <c r="E37" s="155"/>
      <c r="F37" s="155"/>
      <c r="G37" s="155"/>
      <c r="H37" s="155"/>
      <c r="I37" s="155"/>
      <c r="J37" s="155"/>
      <c r="K37" s="155"/>
      <c r="L37" s="156"/>
    </row>
    <row r="38" spans="2:12" x14ac:dyDescent="0.2">
      <c r="B38" s="37" t="s">
        <v>12</v>
      </c>
      <c r="C38" s="343">
        <v>44864</v>
      </c>
      <c r="D38" s="344"/>
      <c r="E38" s="155"/>
      <c r="F38" s="155"/>
      <c r="G38" s="155"/>
      <c r="H38" s="155"/>
      <c r="I38" s="155"/>
      <c r="J38" s="155"/>
      <c r="K38" s="155"/>
      <c r="L38" s="156"/>
    </row>
    <row r="39" spans="2:12" x14ac:dyDescent="0.2">
      <c r="B39" s="46" t="s">
        <v>6</v>
      </c>
      <c r="C39" s="346">
        <v>44865</v>
      </c>
      <c r="D39" s="347" t="s">
        <v>72</v>
      </c>
      <c r="E39" s="348"/>
      <c r="F39" s="348"/>
      <c r="G39" s="348"/>
      <c r="H39" s="348"/>
      <c r="I39" s="348"/>
      <c r="J39" s="348"/>
      <c r="K39" s="348"/>
      <c r="L39" s="349"/>
    </row>
    <row r="40" spans="2:12" x14ac:dyDescent="0.2">
      <c r="B40" s="37" t="s">
        <v>7</v>
      </c>
      <c r="C40" s="343">
        <v>44866</v>
      </c>
      <c r="D40" s="344"/>
      <c r="E40" s="155"/>
      <c r="F40" s="155"/>
      <c r="G40" s="155"/>
      <c r="H40" s="155"/>
      <c r="I40" s="155"/>
      <c r="J40" s="155"/>
      <c r="K40" s="155"/>
      <c r="L40" s="156"/>
    </row>
    <row r="41" spans="2:12" x14ac:dyDescent="0.2">
      <c r="B41" s="33" t="s">
        <v>8</v>
      </c>
      <c r="C41" s="336">
        <v>44867</v>
      </c>
      <c r="D41" s="341" t="s">
        <v>183</v>
      </c>
      <c r="E41" s="342" t="s">
        <v>183</v>
      </c>
      <c r="F41" s="342" t="s">
        <v>183</v>
      </c>
      <c r="G41" s="48"/>
      <c r="H41" s="48"/>
      <c r="I41" s="48"/>
      <c r="J41" s="268" t="s">
        <v>192</v>
      </c>
      <c r="K41" s="268" t="s">
        <v>192</v>
      </c>
      <c r="L41" s="291" t="s">
        <v>192</v>
      </c>
    </row>
    <row r="42" spans="2:12" x14ac:dyDescent="0.2">
      <c r="B42" s="33" t="s">
        <v>9</v>
      </c>
      <c r="C42" s="336">
        <v>44868</v>
      </c>
      <c r="D42" s="341" t="s">
        <v>183</v>
      </c>
      <c r="E42" s="342" t="s">
        <v>183</v>
      </c>
      <c r="F42" s="342" t="s">
        <v>183</v>
      </c>
      <c r="G42" s="48"/>
      <c r="H42" s="48"/>
      <c r="I42" s="48"/>
      <c r="J42" s="268" t="s">
        <v>192</v>
      </c>
      <c r="K42" s="268" t="s">
        <v>192</v>
      </c>
      <c r="L42" s="291" t="s">
        <v>192</v>
      </c>
    </row>
    <row r="43" spans="2:12" x14ac:dyDescent="0.2">
      <c r="B43" s="33" t="s">
        <v>10</v>
      </c>
      <c r="C43" s="336">
        <v>44869</v>
      </c>
      <c r="D43" s="350" t="s">
        <v>193</v>
      </c>
      <c r="E43" s="351" t="s">
        <v>193</v>
      </c>
      <c r="F43" s="351" t="s">
        <v>193</v>
      </c>
      <c r="G43" s="48"/>
      <c r="H43" s="48"/>
      <c r="I43" s="48"/>
      <c r="J43" s="268" t="s">
        <v>192</v>
      </c>
      <c r="K43" s="268" t="s">
        <v>192</v>
      </c>
      <c r="L43" s="291" t="s">
        <v>192</v>
      </c>
    </row>
    <row r="44" spans="2:12" x14ac:dyDescent="0.2">
      <c r="B44" s="37" t="s">
        <v>11</v>
      </c>
      <c r="C44" s="343">
        <v>44870</v>
      </c>
      <c r="D44" s="344"/>
      <c r="E44" s="155"/>
      <c r="F44" s="155"/>
      <c r="G44" s="155"/>
      <c r="H44" s="155"/>
      <c r="I44" s="155"/>
      <c r="J44" s="155"/>
      <c r="K44" s="155"/>
      <c r="L44" s="156"/>
    </row>
    <row r="45" spans="2:12" x14ac:dyDescent="0.2">
      <c r="B45" s="37" t="s">
        <v>12</v>
      </c>
      <c r="C45" s="343">
        <v>44871</v>
      </c>
      <c r="D45" s="344"/>
      <c r="E45" s="155"/>
      <c r="F45" s="155"/>
      <c r="G45" s="155"/>
      <c r="H45" s="155"/>
      <c r="I45" s="155"/>
      <c r="J45" s="155"/>
      <c r="K45" s="155"/>
      <c r="L45" s="156"/>
    </row>
    <row r="46" spans="2:12" x14ac:dyDescent="0.2">
      <c r="B46" s="33" t="s">
        <v>6</v>
      </c>
      <c r="C46" s="336">
        <v>44872</v>
      </c>
      <c r="D46" s="345"/>
      <c r="E46" s="48"/>
      <c r="F46" s="48"/>
      <c r="G46" s="48"/>
      <c r="H46" s="48"/>
      <c r="I46" s="48"/>
      <c r="J46" s="48"/>
      <c r="K46" s="48"/>
      <c r="L46" s="50"/>
    </row>
    <row r="47" spans="2:12" x14ac:dyDescent="0.2">
      <c r="B47" s="33" t="s">
        <v>7</v>
      </c>
      <c r="C47" s="336">
        <v>44873</v>
      </c>
      <c r="D47" s="345"/>
      <c r="E47" s="48"/>
      <c r="F47" s="48"/>
      <c r="G47" s="48"/>
      <c r="H47" s="48"/>
      <c r="I47" s="48"/>
      <c r="J47" s="48"/>
      <c r="K47" s="48"/>
      <c r="L47" s="50"/>
    </row>
    <row r="48" spans="2:12" x14ac:dyDescent="0.2">
      <c r="B48" s="33" t="s">
        <v>8</v>
      </c>
      <c r="C48" s="336">
        <v>44874</v>
      </c>
      <c r="D48" s="345"/>
      <c r="E48" s="48"/>
      <c r="F48" s="48"/>
      <c r="G48" s="48"/>
      <c r="H48" s="48"/>
      <c r="I48" s="48"/>
      <c r="J48" s="48"/>
      <c r="K48" s="48"/>
      <c r="L48" s="50"/>
    </row>
    <row r="49" spans="2:19" x14ac:dyDescent="0.2">
      <c r="B49" s="33" t="s">
        <v>9</v>
      </c>
      <c r="C49" s="336">
        <v>44875</v>
      </c>
      <c r="D49" s="345"/>
      <c r="E49" s="48"/>
      <c r="F49" s="48"/>
      <c r="G49" s="48"/>
      <c r="H49" s="48"/>
      <c r="I49" s="48"/>
      <c r="J49" s="48"/>
      <c r="K49" s="48"/>
      <c r="L49" s="50"/>
    </row>
    <row r="50" spans="2:19" x14ac:dyDescent="0.2">
      <c r="B50" s="33" t="s">
        <v>10</v>
      </c>
      <c r="C50" s="336">
        <v>44876</v>
      </c>
      <c r="D50" s="345"/>
      <c r="E50" s="48"/>
      <c r="F50" s="48"/>
      <c r="G50" s="48"/>
      <c r="H50" s="48"/>
      <c r="I50" s="48"/>
      <c r="J50" s="48"/>
      <c r="K50" s="48"/>
      <c r="L50" s="50"/>
    </row>
    <row r="51" spans="2:19" x14ac:dyDescent="0.2">
      <c r="B51" s="37" t="s">
        <v>11</v>
      </c>
      <c r="C51" s="343">
        <v>44877</v>
      </c>
      <c r="D51" s="344"/>
      <c r="E51" s="155"/>
      <c r="F51" s="155"/>
      <c r="G51" s="155"/>
      <c r="H51" s="155"/>
      <c r="I51" s="155"/>
      <c r="J51" s="155"/>
      <c r="K51" s="155"/>
      <c r="L51" s="156"/>
    </row>
    <row r="52" spans="2:19" x14ac:dyDescent="0.2">
      <c r="B52" s="37" t="s">
        <v>12</v>
      </c>
      <c r="C52" s="343">
        <v>44878</v>
      </c>
      <c r="D52" s="344"/>
      <c r="E52" s="155"/>
      <c r="F52" s="155"/>
      <c r="G52" s="155"/>
      <c r="H52" s="155"/>
      <c r="I52" s="155"/>
      <c r="J52" s="155"/>
      <c r="K52" s="155"/>
      <c r="L52" s="156"/>
    </row>
    <row r="53" spans="2:19" ht="24" x14ac:dyDescent="0.2">
      <c r="B53" s="33" t="s">
        <v>6</v>
      </c>
      <c r="C53" s="336">
        <v>44879</v>
      </c>
      <c r="D53" s="350" t="s">
        <v>193</v>
      </c>
      <c r="E53" s="351" t="s">
        <v>193</v>
      </c>
      <c r="F53" s="91" t="s">
        <v>194</v>
      </c>
      <c r="G53" s="91" t="s">
        <v>194</v>
      </c>
      <c r="H53" s="91" t="s">
        <v>194</v>
      </c>
      <c r="I53" s="48"/>
      <c r="J53" s="268" t="s">
        <v>192</v>
      </c>
      <c r="K53" s="268" t="s">
        <v>192</v>
      </c>
      <c r="L53" s="291" t="s">
        <v>192</v>
      </c>
    </row>
    <row r="54" spans="2:19" ht="24" x14ac:dyDescent="0.2">
      <c r="B54" s="33" t="s">
        <v>7</v>
      </c>
      <c r="C54" s="336">
        <v>44880</v>
      </c>
      <c r="D54" s="350" t="s">
        <v>193</v>
      </c>
      <c r="E54" s="351" t="s">
        <v>193</v>
      </c>
      <c r="F54" s="91" t="s">
        <v>194</v>
      </c>
      <c r="G54" s="91" t="s">
        <v>194</v>
      </c>
      <c r="H54" s="91" t="s">
        <v>194</v>
      </c>
      <c r="I54" s="48"/>
      <c r="J54" s="268" t="s">
        <v>192</v>
      </c>
      <c r="K54" s="268" t="s">
        <v>192</v>
      </c>
      <c r="L54" s="291" t="s">
        <v>192</v>
      </c>
    </row>
    <row r="55" spans="2:19" ht="24" x14ac:dyDescent="0.2">
      <c r="B55" s="33" t="s">
        <v>8</v>
      </c>
      <c r="C55" s="336">
        <v>44881</v>
      </c>
      <c r="D55" s="350" t="s">
        <v>193</v>
      </c>
      <c r="E55" s="351" t="s">
        <v>193</v>
      </c>
      <c r="F55" s="351" t="s">
        <v>193</v>
      </c>
      <c r="G55" s="91" t="s">
        <v>194</v>
      </c>
      <c r="H55" s="91" t="s">
        <v>194</v>
      </c>
      <c r="I55" s="48"/>
      <c r="J55" s="48"/>
      <c r="K55" s="48"/>
      <c r="L55" s="50"/>
    </row>
    <row r="56" spans="2:19" x14ac:dyDescent="0.2">
      <c r="B56" s="33" t="s">
        <v>9</v>
      </c>
      <c r="C56" s="336">
        <v>44882</v>
      </c>
      <c r="D56" s="350" t="s">
        <v>193</v>
      </c>
      <c r="E56" s="351" t="s">
        <v>193</v>
      </c>
      <c r="F56" s="268" t="s">
        <v>192</v>
      </c>
      <c r="G56" s="268" t="s">
        <v>192</v>
      </c>
      <c r="H56" s="268" t="s">
        <v>192</v>
      </c>
      <c r="I56" s="48"/>
      <c r="J56" s="48"/>
      <c r="K56" s="48"/>
      <c r="L56" s="50"/>
    </row>
    <row r="57" spans="2:19" x14ac:dyDescent="0.2">
      <c r="B57" s="33" t="s">
        <v>10</v>
      </c>
      <c r="C57" s="336">
        <v>44883</v>
      </c>
      <c r="D57" s="350" t="s">
        <v>193</v>
      </c>
      <c r="E57" s="351" t="s">
        <v>193</v>
      </c>
      <c r="F57" s="268" t="s">
        <v>192</v>
      </c>
      <c r="G57" s="268" t="s">
        <v>192</v>
      </c>
      <c r="H57" s="268" t="s">
        <v>192</v>
      </c>
      <c r="I57" s="48"/>
      <c r="J57" s="48"/>
      <c r="K57" s="48"/>
      <c r="L57" s="50"/>
    </row>
    <row r="58" spans="2:19" x14ac:dyDescent="0.2">
      <c r="B58" s="37" t="s">
        <v>11</v>
      </c>
      <c r="C58" s="343">
        <v>44884</v>
      </c>
      <c r="D58" s="344"/>
      <c r="E58" s="155"/>
      <c r="F58" s="155"/>
      <c r="G58" s="155"/>
      <c r="H58" s="155"/>
      <c r="I58" s="155"/>
      <c r="J58" s="155"/>
      <c r="K58" s="155"/>
      <c r="L58" s="156"/>
    </row>
    <row r="59" spans="2:19" x14ac:dyDescent="0.2">
      <c r="B59" s="37" t="s">
        <v>12</v>
      </c>
      <c r="C59" s="343">
        <v>44885</v>
      </c>
      <c r="D59" s="344"/>
      <c r="E59" s="155"/>
      <c r="F59" s="155"/>
      <c r="G59" s="155"/>
      <c r="H59" s="155"/>
      <c r="I59" s="155"/>
      <c r="J59" s="155"/>
      <c r="K59" s="155"/>
      <c r="L59" s="156"/>
    </row>
    <row r="60" spans="2:19" x14ac:dyDescent="0.2">
      <c r="B60" s="33" t="s">
        <v>6</v>
      </c>
      <c r="C60" s="336">
        <v>44886</v>
      </c>
      <c r="D60" s="345"/>
      <c r="E60" s="48"/>
      <c r="F60" s="48"/>
      <c r="G60" s="48"/>
      <c r="H60" s="48"/>
      <c r="I60" s="48"/>
      <c r="J60" s="48"/>
      <c r="K60" s="48"/>
      <c r="L60" s="50"/>
      <c r="M60" s="191"/>
      <c r="N60" s="191"/>
      <c r="O60" s="191"/>
      <c r="P60" s="191"/>
      <c r="Q60" s="191"/>
      <c r="R60" s="191"/>
      <c r="S60" s="191"/>
    </row>
    <row r="61" spans="2:19" x14ac:dyDescent="0.2">
      <c r="B61" s="33" t="s">
        <v>7</v>
      </c>
      <c r="C61" s="336">
        <v>44887</v>
      </c>
      <c r="D61" s="345"/>
      <c r="E61" s="48"/>
      <c r="F61" s="48"/>
      <c r="G61" s="48"/>
      <c r="H61" s="48"/>
      <c r="I61" s="48"/>
      <c r="J61" s="48"/>
      <c r="K61" s="48"/>
      <c r="L61" s="50"/>
      <c r="M61" s="191"/>
      <c r="N61" s="191"/>
      <c r="O61" s="191"/>
      <c r="P61" s="191"/>
      <c r="Q61" s="191"/>
      <c r="R61" s="191"/>
      <c r="S61" s="191"/>
    </row>
    <row r="62" spans="2:19" x14ac:dyDescent="0.2">
      <c r="B62" s="33" t="s">
        <v>8</v>
      </c>
      <c r="C62" s="336">
        <v>44888</v>
      </c>
      <c r="D62" s="345"/>
      <c r="E62" s="48"/>
      <c r="F62" s="48"/>
      <c r="G62" s="48"/>
      <c r="H62" s="48"/>
      <c r="I62" s="48"/>
      <c r="J62" s="48"/>
      <c r="K62" s="48"/>
      <c r="L62" s="50"/>
      <c r="M62" s="191"/>
      <c r="N62" s="191"/>
      <c r="O62" s="191"/>
      <c r="P62" s="191"/>
      <c r="Q62" s="191"/>
      <c r="R62" s="191"/>
      <c r="S62" s="191"/>
    </row>
    <row r="63" spans="2:19" x14ac:dyDescent="0.2">
      <c r="B63" s="33" t="s">
        <v>9</v>
      </c>
      <c r="C63" s="336">
        <v>44889</v>
      </c>
      <c r="D63" s="345"/>
      <c r="E63" s="48"/>
      <c r="F63" s="48"/>
      <c r="G63" s="48"/>
      <c r="H63" s="48"/>
      <c r="I63" s="48"/>
      <c r="J63" s="48"/>
      <c r="K63" s="48"/>
      <c r="L63" s="50"/>
      <c r="M63" s="191"/>
      <c r="N63" s="191"/>
      <c r="O63" s="191"/>
      <c r="P63" s="191"/>
      <c r="Q63" s="191"/>
      <c r="R63" s="191"/>
      <c r="S63" s="191"/>
    </row>
    <row r="64" spans="2:19" x14ac:dyDescent="0.2">
      <c r="B64" s="33" t="s">
        <v>10</v>
      </c>
      <c r="C64" s="336">
        <v>44890</v>
      </c>
      <c r="D64" s="345"/>
      <c r="E64" s="48"/>
      <c r="F64" s="48"/>
      <c r="G64" s="48"/>
      <c r="H64" s="48"/>
      <c r="I64" s="48"/>
      <c r="J64" s="48"/>
      <c r="K64" s="48"/>
      <c r="L64" s="50"/>
      <c r="M64" s="191"/>
      <c r="N64" s="191"/>
      <c r="O64" s="191"/>
      <c r="P64" s="191"/>
      <c r="Q64" s="191"/>
      <c r="R64" s="191"/>
      <c r="S64" s="191"/>
    </row>
    <row r="65" spans="2:19" x14ac:dyDescent="0.2">
      <c r="B65" s="37" t="s">
        <v>11</v>
      </c>
      <c r="C65" s="343">
        <v>44891</v>
      </c>
      <c r="D65" s="344"/>
      <c r="E65" s="155"/>
      <c r="F65" s="155"/>
      <c r="G65" s="155"/>
      <c r="H65" s="155"/>
      <c r="I65" s="155"/>
      <c r="J65" s="155"/>
      <c r="K65" s="155"/>
      <c r="L65" s="156"/>
      <c r="M65" s="191"/>
      <c r="N65" s="191"/>
      <c r="O65" s="191"/>
      <c r="P65" s="191"/>
      <c r="Q65" s="191"/>
      <c r="R65" s="191"/>
      <c r="S65" s="191"/>
    </row>
    <row r="66" spans="2:19" x14ac:dyDescent="0.2">
      <c r="B66" s="37" t="s">
        <v>12</v>
      </c>
      <c r="C66" s="343">
        <v>44892</v>
      </c>
      <c r="D66" s="344"/>
      <c r="E66" s="155"/>
      <c r="F66" s="155"/>
      <c r="G66" s="155"/>
      <c r="H66" s="155"/>
      <c r="I66" s="155"/>
      <c r="J66" s="155"/>
      <c r="K66" s="155"/>
      <c r="L66" s="156"/>
      <c r="M66" s="191"/>
      <c r="N66" s="191"/>
      <c r="O66" s="191"/>
      <c r="P66" s="191"/>
      <c r="Q66" s="191"/>
      <c r="R66" s="191"/>
      <c r="S66" s="191"/>
    </row>
    <row r="67" spans="2:19" x14ac:dyDescent="0.2">
      <c r="B67" s="33" t="s">
        <v>6</v>
      </c>
      <c r="C67" s="336">
        <v>44893</v>
      </c>
      <c r="D67" s="352" t="s">
        <v>195</v>
      </c>
      <c r="E67" s="189" t="s">
        <v>195</v>
      </c>
      <c r="F67" s="268" t="s">
        <v>192</v>
      </c>
      <c r="G67" s="268" t="s">
        <v>192</v>
      </c>
      <c r="H67" s="268" t="s">
        <v>192</v>
      </c>
      <c r="I67" s="48"/>
      <c r="J67" s="48"/>
      <c r="K67" s="48"/>
      <c r="L67" s="50"/>
      <c r="M67" s="191"/>
      <c r="N67" s="191"/>
      <c r="O67" s="191"/>
      <c r="P67" s="191"/>
      <c r="Q67" s="191"/>
      <c r="R67" s="191"/>
      <c r="S67" s="191"/>
    </row>
    <row r="68" spans="2:19" x14ac:dyDescent="0.2">
      <c r="B68" s="33" t="s">
        <v>7</v>
      </c>
      <c r="C68" s="336">
        <v>44894</v>
      </c>
      <c r="D68" s="352" t="s">
        <v>195</v>
      </c>
      <c r="E68" s="189" t="s">
        <v>195</v>
      </c>
      <c r="F68" s="189" t="s">
        <v>195</v>
      </c>
      <c r="G68" s="268" t="s">
        <v>192</v>
      </c>
      <c r="H68" s="268" t="s">
        <v>192</v>
      </c>
      <c r="I68" s="48"/>
      <c r="J68" s="48"/>
      <c r="K68" s="48"/>
      <c r="L68" s="50"/>
      <c r="M68" s="191"/>
      <c r="N68" s="191"/>
      <c r="O68" s="191"/>
      <c r="P68" s="191"/>
      <c r="Q68" s="191"/>
      <c r="R68" s="191"/>
      <c r="S68" s="191"/>
    </row>
    <row r="69" spans="2:19" ht="24" x14ac:dyDescent="0.2">
      <c r="B69" s="39" t="s">
        <v>8</v>
      </c>
      <c r="C69" s="336">
        <v>44895</v>
      </c>
      <c r="D69" s="352" t="s">
        <v>195</v>
      </c>
      <c r="E69" s="189" t="s">
        <v>195</v>
      </c>
      <c r="F69" s="189" t="s">
        <v>195</v>
      </c>
      <c r="G69" s="91" t="s">
        <v>194</v>
      </c>
      <c r="H69" s="91" t="s">
        <v>194</v>
      </c>
      <c r="I69" s="48"/>
      <c r="J69" s="48"/>
      <c r="K69" s="48"/>
      <c r="L69" s="50"/>
      <c r="M69" s="191"/>
      <c r="N69" s="191"/>
      <c r="O69" s="191"/>
      <c r="P69" s="191"/>
      <c r="Q69" s="191"/>
      <c r="R69" s="191"/>
      <c r="S69" s="191"/>
    </row>
    <row r="70" spans="2:19" ht="24" x14ac:dyDescent="0.2">
      <c r="B70" s="33" t="s">
        <v>9</v>
      </c>
      <c r="C70" s="336">
        <v>44896</v>
      </c>
      <c r="D70" s="352" t="s">
        <v>195</v>
      </c>
      <c r="E70" s="189" t="s">
        <v>195</v>
      </c>
      <c r="F70" s="189" t="s">
        <v>195</v>
      </c>
      <c r="G70" s="91" t="s">
        <v>194</v>
      </c>
      <c r="H70" s="91" t="s">
        <v>194</v>
      </c>
      <c r="I70" s="48"/>
      <c r="J70" s="48"/>
      <c r="K70" s="48"/>
      <c r="L70" s="50"/>
      <c r="M70" s="191"/>
      <c r="N70" s="191"/>
      <c r="O70" s="191"/>
      <c r="P70" s="191"/>
      <c r="Q70" s="191"/>
      <c r="R70" s="191"/>
      <c r="S70" s="191"/>
    </row>
    <row r="71" spans="2:19" ht="24" x14ac:dyDescent="0.2">
      <c r="B71" s="71" t="s">
        <v>10</v>
      </c>
      <c r="C71" s="353">
        <v>44897</v>
      </c>
      <c r="D71" s="352" t="s">
        <v>195</v>
      </c>
      <c r="E71" s="189" t="s">
        <v>195</v>
      </c>
      <c r="F71" s="189" t="s">
        <v>195</v>
      </c>
      <c r="G71" s="91" t="s">
        <v>194</v>
      </c>
      <c r="H71" s="91" t="s">
        <v>194</v>
      </c>
      <c r="I71" s="48"/>
      <c r="J71" s="48"/>
      <c r="K71" s="48"/>
      <c r="L71" s="50"/>
      <c r="M71" s="191"/>
      <c r="N71" s="191"/>
      <c r="O71" s="191"/>
      <c r="P71" s="191"/>
      <c r="Q71" s="191"/>
      <c r="R71" s="191"/>
      <c r="S71" s="191"/>
    </row>
    <row r="72" spans="2:19" x14ac:dyDescent="0.2">
      <c r="B72" s="37" t="s">
        <v>11</v>
      </c>
      <c r="C72" s="354">
        <v>44898</v>
      </c>
      <c r="D72" s="344"/>
      <c r="E72" s="155"/>
      <c r="F72" s="155"/>
      <c r="G72" s="155"/>
      <c r="H72" s="155"/>
      <c r="I72" s="155"/>
      <c r="J72" s="155"/>
      <c r="K72" s="155"/>
      <c r="L72" s="156"/>
      <c r="M72" s="191"/>
      <c r="N72" s="191"/>
      <c r="O72" s="191"/>
      <c r="P72" s="191"/>
      <c r="Q72" s="191"/>
      <c r="R72" s="191"/>
      <c r="S72" s="191"/>
    </row>
    <row r="73" spans="2:19" x14ac:dyDescent="0.2">
      <c r="B73" s="37" t="s">
        <v>12</v>
      </c>
      <c r="C73" s="354">
        <v>44899</v>
      </c>
      <c r="D73" s="344"/>
      <c r="E73" s="155"/>
      <c r="F73" s="155"/>
      <c r="G73" s="155"/>
      <c r="H73" s="155"/>
      <c r="I73" s="155"/>
      <c r="J73" s="155"/>
      <c r="K73" s="155"/>
      <c r="L73" s="156"/>
      <c r="M73" s="191"/>
      <c r="N73" s="191"/>
      <c r="O73" s="191"/>
      <c r="P73" s="191"/>
      <c r="Q73" s="191"/>
      <c r="R73" s="191"/>
      <c r="S73" s="191"/>
    </row>
    <row r="74" spans="2:19" x14ac:dyDescent="0.2">
      <c r="B74" s="33" t="s">
        <v>6</v>
      </c>
      <c r="C74" s="353">
        <v>44900</v>
      </c>
      <c r="D74" s="355" t="s">
        <v>196</v>
      </c>
      <c r="E74" s="356" t="s">
        <v>196</v>
      </c>
      <c r="F74" s="356" t="s">
        <v>196</v>
      </c>
      <c r="G74" s="48"/>
      <c r="H74" s="48"/>
      <c r="I74" s="48"/>
      <c r="J74" s="48"/>
      <c r="K74" s="48"/>
      <c r="L74" s="50"/>
      <c r="M74" s="191"/>
      <c r="N74" s="191"/>
      <c r="O74" s="191"/>
      <c r="P74" s="191"/>
      <c r="Q74" s="191"/>
      <c r="R74" s="191"/>
      <c r="S74" s="191"/>
    </row>
    <row r="75" spans="2:19" x14ac:dyDescent="0.2">
      <c r="B75" s="33" t="s">
        <v>7</v>
      </c>
      <c r="C75" s="353">
        <v>44901</v>
      </c>
      <c r="D75" s="355" t="s">
        <v>196</v>
      </c>
      <c r="E75" s="356" t="s">
        <v>196</v>
      </c>
      <c r="F75" s="356" t="s">
        <v>196</v>
      </c>
      <c r="G75" s="48"/>
      <c r="H75" s="48"/>
      <c r="I75" s="48"/>
      <c r="J75" s="48"/>
      <c r="K75" s="48"/>
      <c r="L75" s="50"/>
      <c r="M75" s="191"/>
      <c r="N75" s="191"/>
      <c r="O75" s="191"/>
      <c r="P75" s="191"/>
      <c r="Q75" s="191"/>
      <c r="R75" s="191"/>
      <c r="S75" s="191"/>
    </row>
    <row r="76" spans="2:19" x14ac:dyDescent="0.2">
      <c r="B76" s="39" t="s">
        <v>8</v>
      </c>
      <c r="C76" s="353">
        <v>44902</v>
      </c>
      <c r="D76" s="355" t="s">
        <v>196</v>
      </c>
      <c r="E76" s="356" t="s">
        <v>196</v>
      </c>
      <c r="F76" s="356" t="s">
        <v>196</v>
      </c>
      <c r="G76" s="48"/>
      <c r="H76" s="48"/>
      <c r="I76" s="48"/>
      <c r="J76" s="48"/>
      <c r="K76" s="48"/>
      <c r="L76" s="50"/>
      <c r="M76" s="191"/>
      <c r="N76" s="191"/>
      <c r="O76" s="191"/>
      <c r="P76" s="191"/>
      <c r="Q76" s="191"/>
      <c r="R76" s="191"/>
      <c r="S76" s="191"/>
    </row>
    <row r="77" spans="2:19" x14ac:dyDescent="0.2">
      <c r="B77" s="37" t="s">
        <v>9</v>
      </c>
      <c r="C77" s="354">
        <v>44903</v>
      </c>
      <c r="D77" s="344"/>
      <c r="E77" s="155"/>
      <c r="F77" s="155"/>
      <c r="G77" s="155"/>
      <c r="H77" s="155"/>
      <c r="I77" s="155"/>
      <c r="J77" s="155"/>
      <c r="K77" s="155"/>
      <c r="L77" s="156"/>
      <c r="M77" s="191"/>
      <c r="N77" s="191"/>
      <c r="O77" s="191"/>
      <c r="P77" s="191"/>
      <c r="Q77" s="191"/>
      <c r="R77" s="191"/>
      <c r="S77" s="191"/>
    </row>
    <row r="78" spans="2:19" x14ac:dyDescent="0.2">
      <c r="B78" s="52" t="s">
        <v>10</v>
      </c>
      <c r="C78" s="354">
        <v>44904</v>
      </c>
      <c r="D78" s="347" t="s">
        <v>72</v>
      </c>
      <c r="E78" s="348"/>
      <c r="F78" s="348"/>
      <c r="G78" s="348"/>
      <c r="H78" s="348"/>
      <c r="I78" s="348"/>
      <c r="J78" s="348"/>
      <c r="K78" s="348"/>
      <c r="L78" s="349"/>
      <c r="M78" s="191"/>
      <c r="N78" s="191"/>
      <c r="O78" s="191"/>
      <c r="P78" s="191"/>
      <c r="Q78" s="191"/>
      <c r="R78" s="191"/>
      <c r="S78" s="191"/>
    </row>
    <row r="79" spans="2:19" x14ac:dyDescent="0.2">
      <c r="B79" s="37" t="s">
        <v>11</v>
      </c>
      <c r="C79" s="354">
        <v>44905</v>
      </c>
      <c r="D79" s="344"/>
      <c r="E79" s="155"/>
      <c r="F79" s="155"/>
      <c r="G79" s="155"/>
      <c r="H79" s="155"/>
      <c r="I79" s="155"/>
      <c r="J79" s="155"/>
      <c r="K79" s="155"/>
      <c r="L79" s="156"/>
      <c r="M79" s="45"/>
      <c r="N79" s="45"/>
      <c r="O79" s="45"/>
      <c r="P79" s="45"/>
      <c r="Q79" s="45"/>
      <c r="R79" s="45"/>
      <c r="S79" s="45"/>
    </row>
    <row r="80" spans="2:19" x14ac:dyDescent="0.2">
      <c r="B80" s="37" t="s">
        <v>12</v>
      </c>
      <c r="C80" s="354">
        <v>44906</v>
      </c>
      <c r="D80" s="344"/>
      <c r="E80" s="155"/>
      <c r="F80" s="155"/>
      <c r="G80" s="155"/>
      <c r="H80" s="155"/>
      <c r="I80" s="155"/>
      <c r="J80" s="155"/>
      <c r="K80" s="155"/>
      <c r="L80" s="156"/>
      <c r="M80" s="45"/>
      <c r="N80" s="45"/>
      <c r="O80" s="45"/>
      <c r="P80" s="45"/>
      <c r="Q80" s="45"/>
      <c r="R80" s="45"/>
      <c r="S80" s="45"/>
    </row>
    <row r="81" spans="2:19" x14ac:dyDescent="0.2">
      <c r="B81" s="33" t="s">
        <v>6</v>
      </c>
      <c r="C81" s="353">
        <v>44907</v>
      </c>
      <c r="D81" s="355" t="s">
        <v>196</v>
      </c>
      <c r="E81" s="356" t="s">
        <v>196</v>
      </c>
      <c r="F81" s="356" t="s">
        <v>196</v>
      </c>
      <c r="G81" s="48"/>
      <c r="H81" s="48"/>
      <c r="I81" s="48"/>
      <c r="J81" s="48"/>
      <c r="K81" s="48"/>
      <c r="L81" s="50"/>
      <c r="M81" s="191"/>
      <c r="N81" s="191"/>
      <c r="O81" s="191"/>
      <c r="P81" s="191"/>
      <c r="Q81" s="191"/>
      <c r="R81" s="191"/>
      <c r="S81" s="191"/>
    </row>
    <row r="82" spans="2:19" x14ac:dyDescent="0.2">
      <c r="B82" s="33" t="s">
        <v>7</v>
      </c>
      <c r="C82" s="353">
        <v>44908</v>
      </c>
      <c r="D82" s="355" t="s">
        <v>196</v>
      </c>
      <c r="E82" s="356" t="s">
        <v>196</v>
      </c>
      <c r="F82" s="356" t="s">
        <v>196</v>
      </c>
      <c r="G82" s="48"/>
      <c r="H82" s="48"/>
      <c r="I82" s="48"/>
      <c r="J82" s="48"/>
      <c r="K82" s="48"/>
      <c r="L82" s="50"/>
      <c r="M82" s="191"/>
      <c r="N82" s="191"/>
      <c r="O82" s="191"/>
      <c r="P82" s="191"/>
      <c r="Q82" s="191"/>
      <c r="R82" s="191"/>
      <c r="S82" s="191"/>
    </row>
    <row r="83" spans="2:19" x14ac:dyDescent="0.2">
      <c r="B83" s="39" t="s">
        <v>8</v>
      </c>
      <c r="C83" s="353">
        <v>44909</v>
      </c>
      <c r="D83" s="357"/>
      <c r="E83" s="358"/>
      <c r="F83" s="358"/>
      <c r="G83" s="48"/>
      <c r="H83" s="48"/>
      <c r="I83" s="358"/>
      <c r="J83" s="356" t="s">
        <v>196</v>
      </c>
      <c r="K83" s="356" t="s">
        <v>196</v>
      </c>
      <c r="L83" s="359" t="s">
        <v>196</v>
      </c>
      <c r="M83" s="191"/>
      <c r="N83" s="191"/>
      <c r="O83" s="191"/>
      <c r="P83" s="191"/>
      <c r="Q83" s="191"/>
      <c r="R83" s="191"/>
      <c r="S83" s="191"/>
    </row>
    <row r="84" spans="2:19" x14ac:dyDescent="0.2">
      <c r="B84" s="33" t="s">
        <v>9</v>
      </c>
      <c r="C84" s="353">
        <v>44910</v>
      </c>
      <c r="D84" s="357"/>
      <c r="E84" s="358"/>
      <c r="F84" s="358"/>
      <c r="G84" s="48"/>
      <c r="H84" s="48"/>
      <c r="I84" s="358"/>
      <c r="J84" s="356" t="s">
        <v>196</v>
      </c>
      <c r="K84" s="356" t="s">
        <v>196</v>
      </c>
      <c r="L84" s="359" t="s">
        <v>196</v>
      </c>
      <c r="M84" s="191"/>
      <c r="N84" s="191"/>
      <c r="O84" s="191"/>
      <c r="P84" s="191"/>
      <c r="Q84" s="191"/>
      <c r="R84" s="191"/>
      <c r="S84" s="191"/>
    </row>
    <row r="85" spans="2:19" ht="13.5" thickBot="1" x14ac:dyDescent="0.25">
      <c r="B85" s="71" t="s">
        <v>10</v>
      </c>
      <c r="C85" s="353">
        <v>44911</v>
      </c>
      <c r="D85" s="360"/>
      <c r="E85" s="84"/>
      <c r="F85" s="84"/>
      <c r="G85" s="84"/>
      <c r="H85" s="84"/>
      <c r="I85" s="84"/>
      <c r="J85" s="84"/>
      <c r="K85" s="84"/>
      <c r="L85" s="193"/>
      <c r="M85" s="191"/>
      <c r="N85" s="191"/>
      <c r="O85" s="191"/>
      <c r="P85" s="191"/>
      <c r="Q85" s="191"/>
      <c r="R85" s="191"/>
      <c r="S85" s="191"/>
    </row>
    <row r="86" spans="2:19" x14ac:dyDescent="0.2">
      <c r="B86" s="194" t="s">
        <v>112</v>
      </c>
      <c r="C86" s="195"/>
      <c r="D86" s="214"/>
      <c r="E86" s="214"/>
      <c r="F86" s="214"/>
      <c r="G86" s="214"/>
      <c r="H86" s="214"/>
      <c r="I86" s="214"/>
      <c r="J86" s="214"/>
      <c r="K86" s="214"/>
      <c r="L86" s="215"/>
      <c r="M86" s="191"/>
      <c r="N86" s="191"/>
      <c r="O86" s="191"/>
      <c r="P86" s="191"/>
      <c r="Q86" s="191"/>
      <c r="R86" s="191"/>
      <c r="S86" s="191"/>
    </row>
    <row r="87" spans="2:19" ht="13.5" thickBot="1" x14ac:dyDescent="0.25">
      <c r="B87" s="197"/>
      <c r="C87" s="198"/>
      <c r="D87" s="198"/>
      <c r="E87" s="198"/>
      <c r="F87" s="198"/>
      <c r="G87" s="198"/>
      <c r="H87" s="198"/>
      <c r="I87" s="198"/>
      <c r="J87" s="198"/>
      <c r="K87" s="198"/>
      <c r="L87" s="199"/>
      <c r="M87" s="191"/>
      <c r="N87" s="191"/>
      <c r="O87" s="191"/>
    </row>
    <row r="88" spans="2:19" x14ac:dyDescent="0.2">
      <c r="B88" s="194" t="s">
        <v>59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6"/>
      <c r="M88" s="191"/>
      <c r="N88" s="191"/>
      <c r="O88" s="191"/>
    </row>
    <row r="89" spans="2:19" ht="13.5" thickBot="1" x14ac:dyDescent="0.25">
      <c r="B89" s="197"/>
      <c r="C89" s="198"/>
      <c r="D89" s="198"/>
      <c r="E89" s="198"/>
      <c r="F89" s="198"/>
      <c r="G89" s="198"/>
      <c r="H89" s="198"/>
      <c r="I89" s="198"/>
      <c r="J89" s="198"/>
      <c r="K89" s="198"/>
      <c r="L89" s="199"/>
      <c r="M89" s="191"/>
      <c r="N89" s="191"/>
      <c r="O89" s="191"/>
    </row>
    <row r="90" spans="2:19" x14ac:dyDescent="0.2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91"/>
      <c r="N90" s="191"/>
      <c r="O90" s="191"/>
    </row>
    <row r="91" spans="2:19" x14ac:dyDescent="0.2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91"/>
      <c r="N91" s="191"/>
      <c r="O91" s="191"/>
    </row>
    <row r="92" spans="2:19" x14ac:dyDescent="0.2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2:19" x14ac:dyDescent="0.2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2:19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2:19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2:19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</row>
    <row r="97" spans="2:12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</row>
    <row r="98" spans="2:12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</row>
    <row r="99" spans="2:12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2:12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</row>
    <row r="101" spans="2:12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</row>
    <row r="102" spans="2:12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2:12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2:12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</row>
    <row r="105" spans="2:12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</row>
    <row r="106" spans="2:12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2:12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</row>
    <row r="108" spans="2:12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</row>
    <row r="109" spans="2:12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2:12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2:12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2" spans="2:12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  <row r="113" spans="2:12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2:12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</row>
    <row r="115" spans="2:12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2:12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2:12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2:12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2:12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</row>
    <row r="120" spans="2:12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</row>
    <row r="121" spans="2:12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</row>
    <row r="122" spans="2:12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</row>
    <row r="123" spans="2:12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</row>
    <row r="124" spans="2:12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</row>
    <row r="125" spans="2:12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</row>
    <row r="126" spans="2:12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</row>
    <row r="127" spans="2:12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</row>
    <row r="128" spans="2:12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</row>
    <row r="129" spans="2:12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</row>
    <row r="130" spans="2:12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</row>
    <row r="131" spans="2:12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</row>
    <row r="132" spans="2:12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</row>
    <row r="133" spans="2:12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</row>
    <row r="134" spans="2:12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</row>
    <row r="135" spans="2:12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</row>
    <row r="136" spans="2:12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</row>
    <row r="137" spans="2:12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</row>
    <row r="138" spans="2:12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</row>
    <row r="139" spans="2:12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</row>
    <row r="140" spans="2:12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</row>
    <row r="141" spans="2:12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</row>
    <row r="142" spans="2:12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</row>
    <row r="143" spans="2:12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2:12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</row>
    <row r="145" spans="2:12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2:12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</row>
    <row r="147" spans="2:12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2:12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</row>
    <row r="149" spans="2:12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2:12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2:12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</row>
    <row r="152" spans="2:12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  <row r="498" spans="2:12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</row>
    <row r="499" spans="2:12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</row>
    <row r="500" spans="2:12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</row>
    <row r="501" spans="2:12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</row>
    <row r="502" spans="2:12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</row>
    <row r="503" spans="2:12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</row>
    <row r="504" spans="2:12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</row>
    <row r="505" spans="2:12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</row>
    <row r="506" spans="2:12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</row>
    <row r="507" spans="2:12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</row>
    <row r="508" spans="2:12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</row>
    <row r="509" spans="2:12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</row>
    <row r="510" spans="2:12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</row>
    <row r="511" spans="2:12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</row>
    <row r="512" spans="2:12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</row>
    <row r="513" spans="2:12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</row>
    <row r="514" spans="2:12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</row>
    <row r="515" spans="2:12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</row>
    <row r="516" spans="2:12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2:12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2:12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2:12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2:12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2:12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2" spans="2:12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</row>
    <row r="523" spans="2:12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2:12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2:12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2:12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2:12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2:12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2:12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</row>
    <row r="530" spans="2:12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</row>
    <row r="531" spans="2:12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</row>
    <row r="532" spans="2:12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</row>
    <row r="533" spans="2:12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</row>
    <row r="534" spans="2:12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</row>
    <row r="535" spans="2:12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</row>
    <row r="536" spans="2:12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</row>
    <row r="537" spans="2:12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</row>
    <row r="538" spans="2:12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</row>
    <row r="539" spans="2:12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</row>
    <row r="540" spans="2:12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</row>
    <row r="541" spans="2:12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</row>
    <row r="542" spans="2:12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</row>
    <row r="543" spans="2:12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</row>
    <row r="544" spans="2:12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</row>
    <row r="545" spans="2:12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</row>
    <row r="546" spans="2:12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</row>
    <row r="547" spans="2:12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</row>
    <row r="548" spans="2:12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</row>
    <row r="549" spans="2:12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</row>
    <row r="550" spans="2:12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</row>
    <row r="551" spans="2:12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</row>
    <row r="552" spans="2:12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</row>
    <row r="553" spans="2:12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</row>
    <row r="554" spans="2:12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</row>
    <row r="555" spans="2:12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</row>
    <row r="556" spans="2:12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</row>
    <row r="557" spans="2:12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</row>
    <row r="558" spans="2:12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</row>
    <row r="559" spans="2:12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</row>
    <row r="560" spans="2:12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</row>
    <row r="561" spans="2:12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</row>
    <row r="562" spans="2:12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</row>
    <row r="563" spans="2:12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</row>
    <row r="564" spans="2:12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</row>
    <row r="565" spans="2:12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</row>
    <row r="566" spans="2:12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</row>
    <row r="567" spans="2:12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</row>
    <row r="568" spans="2:12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</row>
    <row r="569" spans="2:12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</row>
    <row r="570" spans="2:12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</row>
    <row r="571" spans="2:12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</row>
    <row r="572" spans="2:12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</row>
    <row r="573" spans="2:12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</row>
    <row r="574" spans="2:12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</row>
    <row r="575" spans="2:12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</row>
    <row r="576" spans="2:12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</row>
    <row r="577" spans="2:12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</row>
    <row r="578" spans="2:12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</row>
    <row r="579" spans="2:12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</row>
    <row r="580" spans="2:12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</row>
    <row r="581" spans="2:12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</row>
    <row r="582" spans="2:12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</row>
    <row r="583" spans="2:12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</row>
    <row r="584" spans="2:12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</row>
    <row r="585" spans="2:12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</row>
    <row r="586" spans="2:12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</row>
    <row r="587" spans="2:12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</row>
    <row r="588" spans="2:12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</row>
    <row r="589" spans="2:12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</row>
    <row r="590" spans="2:12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</row>
    <row r="591" spans="2:12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</row>
    <row r="592" spans="2:12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</row>
    <row r="593" spans="2:12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</row>
    <row r="594" spans="2:12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</row>
    <row r="595" spans="2:12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</row>
    <row r="596" spans="2:12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</row>
    <row r="597" spans="2:12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</row>
    <row r="598" spans="2:12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</row>
    <row r="599" spans="2:12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</row>
    <row r="600" spans="2:12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</row>
    <row r="601" spans="2:12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</row>
    <row r="602" spans="2:12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</row>
    <row r="603" spans="2:12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</row>
    <row r="604" spans="2:12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</row>
    <row r="605" spans="2:12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</row>
    <row r="606" spans="2:12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</row>
    <row r="607" spans="2:12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</row>
    <row r="608" spans="2:12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</row>
    <row r="609" spans="2:12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</row>
    <row r="610" spans="2:12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</row>
    <row r="611" spans="2:12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</row>
    <row r="612" spans="2:12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</row>
    <row r="613" spans="2:12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</row>
    <row r="614" spans="2:12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</row>
    <row r="615" spans="2:12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</row>
    <row r="616" spans="2:12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</row>
    <row r="617" spans="2:12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</row>
    <row r="618" spans="2:12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</row>
    <row r="619" spans="2:12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</row>
    <row r="620" spans="2:12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</row>
    <row r="621" spans="2:12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</row>
    <row r="622" spans="2:12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</row>
    <row r="623" spans="2:12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</row>
    <row r="624" spans="2:12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</row>
    <row r="625" spans="2:12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</row>
    <row r="626" spans="2:12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</row>
    <row r="627" spans="2:12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</row>
    <row r="628" spans="2:12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</row>
    <row r="629" spans="2:12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</row>
    <row r="630" spans="2:12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</row>
    <row r="631" spans="2:12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</row>
    <row r="632" spans="2:12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</row>
    <row r="633" spans="2:12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</row>
    <row r="634" spans="2:12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</row>
    <row r="635" spans="2:12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</row>
    <row r="636" spans="2:12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</row>
    <row r="637" spans="2:12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</row>
    <row r="638" spans="2:12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</row>
    <row r="639" spans="2:12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</row>
    <row r="640" spans="2:12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</row>
    <row r="641" spans="2:12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</row>
    <row r="642" spans="2:12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</row>
    <row r="643" spans="2:12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</row>
    <row r="644" spans="2:12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</row>
    <row r="645" spans="2:12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</row>
    <row r="646" spans="2:12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</row>
    <row r="647" spans="2:12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</row>
    <row r="648" spans="2:12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</row>
    <row r="649" spans="2:12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</row>
    <row r="650" spans="2:12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</row>
    <row r="651" spans="2:12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</row>
    <row r="652" spans="2:12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</row>
    <row r="653" spans="2:12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</row>
    <row r="654" spans="2:12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</row>
    <row r="655" spans="2:12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</row>
    <row r="656" spans="2:12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</row>
    <row r="657" spans="2:12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</row>
    <row r="658" spans="2:12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</row>
    <row r="659" spans="2:12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</row>
    <row r="660" spans="2:12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</row>
    <row r="661" spans="2:12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</row>
    <row r="662" spans="2:12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</row>
    <row r="663" spans="2:12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</row>
    <row r="664" spans="2:12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</row>
    <row r="665" spans="2:12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</row>
    <row r="666" spans="2:12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</row>
    <row r="667" spans="2:12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</row>
    <row r="668" spans="2:12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</row>
    <row r="669" spans="2:12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</row>
    <row r="670" spans="2:12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</row>
    <row r="671" spans="2:12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</row>
    <row r="672" spans="2:12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</row>
    <row r="673" spans="2:12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</row>
    <row r="674" spans="2:12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</row>
    <row r="675" spans="2:12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</row>
    <row r="676" spans="2:12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</row>
    <row r="677" spans="2:12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</row>
    <row r="678" spans="2:12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</row>
    <row r="679" spans="2:12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</row>
    <row r="680" spans="2:12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</row>
    <row r="681" spans="2:12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</row>
    <row r="682" spans="2:12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</row>
    <row r="683" spans="2:12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</row>
    <row r="684" spans="2:12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</row>
    <row r="685" spans="2:12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</row>
    <row r="686" spans="2:12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</row>
    <row r="687" spans="2:12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</row>
    <row r="688" spans="2:12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</row>
    <row r="689" spans="2:12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</row>
    <row r="690" spans="2:12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</row>
    <row r="691" spans="2:12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</row>
    <row r="692" spans="2:12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</row>
    <row r="693" spans="2:12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</row>
    <row r="694" spans="2:12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</row>
    <row r="695" spans="2:12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</row>
    <row r="696" spans="2:12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</row>
    <row r="697" spans="2:12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</row>
    <row r="698" spans="2:12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</row>
    <row r="699" spans="2:12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</row>
    <row r="700" spans="2:12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</row>
    <row r="701" spans="2:12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</row>
    <row r="702" spans="2:12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</row>
    <row r="703" spans="2:12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</row>
    <row r="704" spans="2:12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</row>
    <row r="705" spans="2:12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</row>
    <row r="706" spans="2:12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</row>
    <row r="707" spans="2:12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</row>
    <row r="708" spans="2:12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</row>
    <row r="709" spans="2:12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</row>
    <row r="710" spans="2:12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</row>
    <row r="711" spans="2:12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</row>
    <row r="712" spans="2:12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</row>
    <row r="713" spans="2:12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</row>
    <row r="714" spans="2:12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</row>
    <row r="715" spans="2:12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</row>
    <row r="716" spans="2:12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</row>
    <row r="717" spans="2:12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</row>
    <row r="718" spans="2:12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</row>
    <row r="719" spans="2:12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</row>
    <row r="720" spans="2:12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</row>
    <row r="721" spans="2:12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</row>
    <row r="722" spans="2:12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</row>
    <row r="723" spans="2:12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</row>
    <row r="724" spans="2:12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</row>
    <row r="725" spans="2:12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</row>
    <row r="726" spans="2:12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</row>
    <row r="727" spans="2:12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</row>
    <row r="728" spans="2:12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</row>
    <row r="729" spans="2:12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</row>
    <row r="730" spans="2:12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</row>
    <row r="731" spans="2:12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</row>
    <row r="732" spans="2:12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</row>
    <row r="733" spans="2:12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</row>
    <row r="734" spans="2:12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</row>
    <row r="735" spans="2:12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</row>
    <row r="736" spans="2:12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</row>
    <row r="737" spans="2:12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</row>
    <row r="738" spans="2:12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</row>
    <row r="739" spans="2:12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</row>
    <row r="740" spans="2:12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</row>
    <row r="741" spans="2:12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</row>
    <row r="742" spans="2:12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</row>
    <row r="743" spans="2:12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</row>
    <row r="744" spans="2:12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</row>
    <row r="745" spans="2:12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</row>
    <row r="746" spans="2:12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</row>
    <row r="747" spans="2:12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</row>
    <row r="748" spans="2:12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</row>
    <row r="749" spans="2:12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</row>
    <row r="750" spans="2:12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</row>
    <row r="751" spans="2:12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</row>
    <row r="752" spans="2:12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</row>
    <row r="753" spans="2:12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</row>
    <row r="754" spans="2:12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</row>
    <row r="755" spans="2:12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</row>
    <row r="756" spans="2:12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</row>
    <row r="757" spans="2:12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</row>
    <row r="758" spans="2:12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</row>
    <row r="759" spans="2:12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</row>
    <row r="760" spans="2:12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</row>
    <row r="761" spans="2:12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</row>
    <row r="762" spans="2:12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</row>
    <row r="763" spans="2:12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</row>
    <row r="764" spans="2:12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</row>
    <row r="765" spans="2:12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</row>
    <row r="766" spans="2:12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</row>
    <row r="767" spans="2:12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</row>
    <row r="768" spans="2:12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</row>
    <row r="769" spans="2:12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</row>
    <row r="770" spans="2:12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</row>
    <row r="771" spans="2:12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</row>
    <row r="772" spans="2:12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</row>
    <row r="773" spans="2:12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</row>
    <row r="774" spans="2:12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</row>
    <row r="775" spans="2:12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</row>
    <row r="776" spans="2:12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</row>
    <row r="777" spans="2:12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</row>
    <row r="778" spans="2:12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</row>
    <row r="779" spans="2:12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</row>
    <row r="780" spans="2:12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</row>
    <row r="781" spans="2:12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</row>
    <row r="782" spans="2:12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</row>
    <row r="783" spans="2:12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</row>
    <row r="784" spans="2:12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</row>
    <row r="785" spans="2:12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</row>
    <row r="786" spans="2:12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</row>
    <row r="787" spans="2:12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</row>
    <row r="788" spans="2:12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</row>
    <row r="789" spans="2:12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</row>
    <row r="790" spans="2:12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</row>
    <row r="791" spans="2:12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</row>
    <row r="792" spans="2:12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</row>
    <row r="793" spans="2:12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</row>
    <row r="794" spans="2:12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</row>
    <row r="795" spans="2:12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2:12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2:12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</row>
    <row r="798" spans="2:12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</row>
    <row r="799" spans="2:12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</row>
    <row r="800" spans="2:12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</row>
    <row r="801" spans="2:12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</row>
    <row r="802" spans="2:12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</row>
    <row r="803" spans="2:12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</row>
    <row r="804" spans="2:12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</row>
    <row r="805" spans="2:12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</row>
    <row r="806" spans="2:12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</row>
    <row r="807" spans="2:12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</row>
    <row r="808" spans="2:12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</row>
    <row r="809" spans="2:12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</row>
    <row r="810" spans="2:12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</row>
    <row r="811" spans="2:12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</row>
    <row r="812" spans="2:12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</row>
    <row r="813" spans="2:12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</row>
    <row r="814" spans="2:12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</row>
    <row r="815" spans="2:12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</row>
    <row r="816" spans="2:12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</row>
    <row r="817" spans="2:12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</row>
    <row r="818" spans="2:12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</row>
    <row r="819" spans="2:12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</row>
    <row r="820" spans="2:12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</row>
    <row r="821" spans="2:12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</row>
    <row r="822" spans="2:12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</row>
    <row r="823" spans="2:12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</row>
    <row r="824" spans="2:12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</row>
    <row r="825" spans="2:12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</row>
    <row r="826" spans="2:12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</row>
    <row r="827" spans="2:12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</row>
    <row r="828" spans="2:12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</row>
    <row r="829" spans="2:12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</row>
    <row r="830" spans="2:12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</row>
    <row r="831" spans="2:12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</row>
    <row r="832" spans="2:12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</row>
    <row r="833" spans="2:12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</row>
    <row r="834" spans="2:12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</row>
    <row r="835" spans="2:12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</row>
    <row r="836" spans="2:12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</row>
    <row r="837" spans="2:12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</row>
    <row r="838" spans="2:12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2:12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</row>
    <row r="840" spans="2:12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</row>
    <row r="841" spans="2:12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</row>
    <row r="842" spans="2:12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</row>
    <row r="843" spans="2:12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</row>
    <row r="844" spans="2:12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</row>
    <row r="845" spans="2:12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</row>
    <row r="846" spans="2:12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</row>
    <row r="847" spans="2:12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</row>
    <row r="848" spans="2:12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</row>
    <row r="849" spans="2:12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</row>
    <row r="850" spans="2:12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</row>
    <row r="851" spans="2:12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</row>
    <row r="852" spans="2:12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</row>
    <row r="853" spans="2:12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</row>
    <row r="854" spans="2:12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</row>
    <row r="855" spans="2:12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</row>
    <row r="856" spans="2:12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</row>
    <row r="857" spans="2:12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</row>
    <row r="858" spans="2:12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</row>
    <row r="859" spans="2:12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</row>
    <row r="860" spans="2:12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</row>
    <row r="861" spans="2:12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</row>
    <row r="862" spans="2:12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</row>
    <row r="863" spans="2:12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</row>
    <row r="864" spans="2:12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</row>
    <row r="865" spans="2:12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</row>
    <row r="866" spans="2:12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</row>
    <row r="867" spans="2:12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</row>
    <row r="868" spans="2:12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</row>
    <row r="869" spans="2:12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</row>
    <row r="870" spans="2:12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</row>
    <row r="871" spans="2:12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</row>
    <row r="872" spans="2:12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</row>
    <row r="873" spans="2:12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</row>
    <row r="874" spans="2:12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</row>
    <row r="875" spans="2:12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</row>
    <row r="876" spans="2:12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</row>
    <row r="877" spans="2:12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</row>
    <row r="878" spans="2:12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</row>
    <row r="879" spans="2:12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</row>
    <row r="880" spans="2:12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</row>
    <row r="881" spans="2:12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</row>
    <row r="882" spans="2:12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</row>
    <row r="883" spans="2:12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</row>
    <row r="884" spans="2:12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</row>
    <row r="885" spans="2:12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</row>
    <row r="886" spans="2:12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</row>
    <row r="887" spans="2:12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</row>
    <row r="888" spans="2:12" x14ac:dyDescent="0.2"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</row>
    <row r="889" spans="2:12" x14ac:dyDescent="0.2"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</row>
    <row r="890" spans="2:12" x14ac:dyDescent="0.2"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</row>
    <row r="891" spans="2:12" x14ac:dyDescent="0.2"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</row>
    <row r="892" spans="2:12" x14ac:dyDescent="0.2"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</row>
    <row r="893" spans="2:12" x14ac:dyDescent="0.2"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</row>
    <row r="894" spans="2:12" x14ac:dyDescent="0.2"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</row>
    <row r="895" spans="2:12" x14ac:dyDescent="0.2"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</row>
    <row r="896" spans="2:12" x14ac:dyDescent="0.2"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</row>
    <row r="897" spans="2:12" x14ac:dyDescent="0.2"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</row>
    <row r="898" spans="2:12" x14ac:dyDescent="0.2"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</row>
    <row r="899" spans="2:12" x14ac:dyDescent="0.2"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</row>
    <row r="900" spans="2:12" x14ac:dyDescent="0.2"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</row>
    <row r="901" spans="2:12" x14ac:dyDescent="0.2"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</row>
    <row r="902" spans="2:12" x14ac:dyDescent="0.2"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</row>
    <row r="903" spans="2:12" x14ac:dyDescent="0.2"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</row>
    <row r="904" spans="2:12" x14ac:dyDescent="0.2"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</row>
    <row r="905" spans="2:12" x14ac:dyDescent="0.2"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</row>
    <row r="906" spans="2:12" x14ac:dyDescent="0.2"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</row>
    <row r="907" spans="2:12" x14ac:dyDescent="0.2"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</row>
    <row r="908" spans="2:12" x14ac:dyDescent="0.2">
      <c r="B908" s="163"/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</row>
    <row r="909" spans="2:12" x14ac:dyDescent="0.2">
      <c r="B909" s="163"/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</row>
    <row r="910" spans="2:12" x14ac:dyDescent="0.2">
      <c r="B910" s="163"/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</row>
    <row r="911" spans="2:12" x14ac:dyDescent="0.2">
      <c r="B911" s="163"/>
      <c r="C911" s="163"/>
      <c r="D911" s="163"/>
      <c r="E911" s="163"/>
      <c r="F911" s="163"/>
      <c r="G911" s="163"/>
      <c r="H911" s="163"/>
      <c r="I911" s="163"/>
      <c r="J911" s="163"/>
      <c r="K911" s="163"/>
      <c r="L911" s="163"/>
    </row>
    <row r="912" spans="2:12" x14ac:dyDescent="0.2">
      <c r="B912" s="163"/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</row>
    <row r="913" spans="2:12" x14ac:dyDescent="0.2">
      <c r="B913" s="163"/>
      <c r="C913" s="163"/>
      <c r="D913" s="163"/>
      <c r="E913" s="163"/>
      <c r="F913" s="163"/>
      <c r="G913" s="163"/>
      <c r="H913" s="163"/>
      <c r="I913" s="163"/>
      <c r="J913" s="163"/>
      <c r="K913" s="163"/>
      <c r="L913" s="163"/>
    </row>
    <row r="914" spans="2:12" x14ac:dyDescent="0.2">
      <c r="B914" s="163"/>
      <c r="C914" s="163"/>
      <c r="D914" s="163"/>
      <c r="E914" s="163"/>
      <c r="F914" s="163"/>
      <c r="G914" s="163"/>
      <c r="H914" s="163"/>
      <c r="I914" s="163"/>
      <c r="J914" s="163"/>
      <c r="K914" s="163"/>
      <c r="L914" s="163"/>
    </row>
    <row r="915" spans="2:12" x14ac:dyDescent="0.2">
      <c r="B915" s="163"/>
      <c r="C915" s="163"/>
      <c r="D915" s="163"/>
      <c r="E915" s="163"/>
      <c r="F915" s="163"/>
      <c r="G915" s="163"/>
      <c r="H915" s="163"/>
      <c r="I915" s="163"/>
      <c r="J915" s="163"/>
      <c r="K915" s="163"/>
      <c r="L915" s="163"/>
    </row>
    <row r="916" spans="2:12" x14ac:dyDescent="0.2">
      <c r="B916" s="163"/>
      <c r="C916" s="163"/>
      <c r="D916" s="163"/>
      <c r="E916" s="163"/>
      <c r="F916" s="163"/>
      <c r="G916" s="163"/>
      <c r="H916" s="163"/>
      <c r="I916" s="163"/>
      <c r="J916" s="163"/>
      <c r="K916" s="163"/>
      <c r="L916" s="163"/>
    </row>
    <row r="917" spans="2:12" x14ac:dyDescent="0.2">
      <c r="B917" s="163"/>
      <c r="C917" s="163"/>
      <c r="D917" s="163"/>
      <c r="E917" s="163"/>
      <c r="F917" s="163"/>
      <c r="G917" s="163"/>
      <c r="H917" s="163"/>
      <c r="I917" s="163"/>
      <c r="J917" s="163"/>
      <c r="K917" s="163"/>
      <c r="L917" s="163"/>
    </row>
    <row r="918" spans="2:12" x14ac:dyDescent="0.2">
      <c r="B918" s="163"/>
      <c r="C918" s="163"/>
      <c r="D918" s="163"/>
      <c r="E918" s="163"/>
      <c r="F918" s="163"/>
      <c r="G918" s="163"/>
      <c r="H918" s="163"/>
      <c r="I918" s="163"/>
      <c r="J918" s="163"/>
      <c r="K918" s="163"/>
      <c r="L918" s="163"/>
    </row>
    <row r="919" spans="2:12" x14ac:dyDescent="0.2">
      <c r="B919" s="163"/>
      <c r="C919" s="163"/>
      <c r="D919" s="163"/>
      <c r="E919" s="163"/>
      <c r="F919" s="163"/>
      <c r="G919" s="163"/>
      <c r="H919" s="163"/>
      <c r="I919" s="163"/>
      <c r="J919" s="163"/>
      <c r="K919" s="163"/>
      <c r="L919" s="163"/>
    </row>
    <row r="920" spans="2:12" x14ac:dyDescent="0.2">
      <c r="B920" s="163"/>
      <c r="C920" s="163"/>
      <c r="D920" s="163"/>
      <c r="E920" s="163"/>
      <c r="F920" s="163"/>
      <c r="G920" s="163"/>
      <c r="H920" s="163"/>
      <c r="I920" s="163"/>
      <c r="J920" s="163"/>
      <c r="K920" s="163"/>
      <c r="L920" s="163"/>
    </row>
    <row r="921" spans="2:12" x14ac:dyDescent="0.2">
      <c r="B921" s="163"/>
      <c r="C921" s="163"/>
      <c r="D921" s="163"/>
      <c r="E921" s="163"/>
      <c r="F921" s="163"/>
      <c r="G921" s="163"/>
      <c r="H921" s="163"/>
      <c r="I921" s="163"/>
      <c r="J921" s="163"/>
      <c r="K921" s="163"/>
      <c r="L921" s="163"/>
    </row>
    <row r="922" spans="2:12" x14ac:dyDescent="0.2">
      <c r="B922" s="163"/>
      <c r="C922" s="163"/>
      <c r="D922" s="163"/>
      <c r="E922" s="163"/>
      <c r="F922" s="163"/>
      <c r="G922" s="163"/>
      <c r="H922" s="163"/>
      <c r="I922" s="163"/>
      <c r="J922" s="163"/>
      <c r="K922" s="163"/>
      <c r="L922" s="163"/>
    </row>
    <row r="923" spans="2:12" x14ac:dyDescent="0.2">
      <c r="B923" s="163"/>
      <c r="C923" s="163"/>
      <c r="D923" s="163"/>
      <c r="E923" s="163"/>
      <c r="F923" s="163"/>
      <c r="G923" s="163"/>
      <c r="H923" s="163"/>
      <c r="I923" s="163"/>
      <c r="J923" s="163"/>
      <c r="K923" s="163"/>
      <c r="L923" s="163"/>
    </row>
    <row r="924" spans="2:12" x14ac:dyDescent="0.2">
      <c r="B924" s="163"/>
      <c r="C924" s="163"/>
      <c r="D924" s="163"/>
      <c r="E924" s="163"/>
      <c r="F924" s="163"/>
      <c r="G924" s="163"/>
      <c r="H924" s="163"/>
      <c r="I924" s="163"/>
      <c r="J924" s="163"/>
      <c r="K924" s="163"/>
      <c r="L924" s="163"/>
    </row>
    <row r="925" spans="2:12" x14ac:dyDescent="0.2">
      <c r="B925" s="163"/>
      <c r="C925" s="163"/>
      <c r="D925" s="163"/>
      <c r="E925" s="163"/>
      <c r="F925" s="163"/>
      <c r="G925" s="163"/>
      <c r="H925" s="163"/>
      <c r="I925" s="163"/>
      <c r="J925" s="163"/>
      <c r="K925" s="163"/>
      <c r="L925" s="163"/>
    </row>
    <row r="926" spans="2:12" x14ac:dyDescent="0.2">
      <c r="B926" s="163"/>
      <c r="C926" s="163"/>
      <c r="D926" s="163"/>
      <c r="E926" s="163"/>
      <c r="F926" s="163"/>
      <c r="G926" s="163"/>
      <c r="H926" s="163"/>
      <c r="I926" s="163"/>
      <c r="J926" s="163"/>
      <c r="K926" s="163"/>
      <c r="L926" s="163"/>
    </row>
    <row r="927" spans="2:12" x14ac:dyDescent="0.2">
      <c r="B927" s="163"/>
      <c r="C927" s="163"/>
      <c r="D927" s="163"/>
      <c r="E927" s="163"/>
      <c r="F927" s="163"/>
      <c r="G927" s="163"/>
      <c r="H927" s="163"/>
      <c r="I927" s="163"/>
      <c r="J927" s="163"/>
      <c r="K927" s="163"/>
      <c r="L927" s="163"/>
    </row>
    <row r="928" spans="2:12" x14ac:dyDescent="0.2">
      <c r="B928" s="163"/>
      <c r="C928" s="163"/>
      <c r="D928" s="163"/>
      <c r="E928" s="163"/>
      <c r="F928" s="163"/>
      <c r="G928" s="163"/>
      <c r="H928" s="163"/>
      <c r="I928" s="163"/>
      <c r="J928" s="163"/>
      <c r="K928" s="163"/>
      <c r="L928" s="163"/>
    </row>
    <row r="929" spans="2:12" x14ac:dyDescent="0.2">
      <c r="B929" s="163"/>
      <c r="C929" s="163"/>
      <c r="D929" s="163"/>
      <c r="E929" s="163"/>
      <c r="F929" s="163"/>
      <c r="G929" s="163"/>
      <c r="H929" s="163"/>
      <c r="I929" s="163"/>
      <c r="J929" s="163"/>
      <c r="K929" s="163"/>
      <c r="L929" s="163"/>
    </row>
    <row r="930" spans="2:12" x14ac:dyDescent="0.2">
      <c r="B930" s="163"/>
      <c r="C930" s="163"/>
      <c r="D930" s="163"/>
      <c r="E930" s="163"/>
      <c r="F930" s="163"/>
      <c r="G930" s="163"/>
      <c r="H930" s="163"/>
      <c r="I930" s="163"/>
      <c r="J930" s="163"/>
      <c r="K930" s="163"/>
      <c r="L930" s="163"/>
    </row>
    <row r="931" spans="2:12" x14ac:dyDescent="0.2">
      <c r="B931" s="163"/>
      <c r="C931" s="163"/>
      <c r="D931" s="163"/>
      <c r="E931" s="163"/>
      <c r="F931" s="163"/>
      <c r="G931" s="163"/>
      <c r="H931" s="163"/>
      <c r="I931" s="163"/>
      <c r="J931" s="163"/>
      <c r="K931" s="163"/>
      <c r="L931" s="163"/>
    </row>
    <row r="932" spans="2:12" x14ac:dyDescent="0.2">
      <c r="B932" s="163"/>
      <c r="C932" s="163"/>
      <c r="D932" s="163"/>
      <c r="E932" s="163"/>
      <c r="F932" s="163"/>
      <c r="G932" s="163"/>
      <c r="H932" s="163"/>
      <c r="I932" s="163"/>
      <c r="J932" s="163"/>
      <c r="K932" s="163"/>
      <c r="L932" s="163"/>
    </row>
    <row r="933" spans="2:12" x14ac:dyDescent="0.2">
      <c r="B933" s="163"/>
      <c r="C933" s="163"/>
      <c r="D933" s="163"/>
      <c r="E933" s="163"/>
      <c r="F933" s="163"/>
      <c r="G933" s="163"/>
      <c r="H933" s="163"/>
      <c r="I933" s="163"/>
      <c r="J933" s="163"/>
      <c r="K933" s="163"/>
      <c r="L933" s="163"/>
    </row>
    <row r="934" spans="2:12" x14ac:dyDescent="0.2">
      <c r="B934" s="3"/>
      <c r="C934" s="3"/>
      <c r="D934" s="3"/>
      <c r="E934" s="3"/>
      <c r="F934" s="3"/>
      <c r="G934" s="3"/>
      <c r="H934" s="3"/>
      <c r="I934" s="3"/>
      <c r="J934" s="4"/>
      <c r="K934" s="4"/>
      <c r="L934" s="4"/>
    </row>
  </sheetData>
  <mergeCells count="40">
    <mergeCell ref="D77:L77"/>
    <mergeCell ref="D78:L78"/>
    <mergeCell ref="D79:L79"/>
    <mergeCell ref="D80:L80"/>
    <mergeCell ref="B86:L87"/>
    <mergeCell ref="B88:L89"/>
    <mergeCell ref="D58:L58"/>
    <mergeCell ref="D59:L59"/>
    <mergeCell ref="D65:L65"/>
    <mergeCell ref="D66:L66"/>
    <mergeCell ref="D72:L72"/>
    <mergeCell ref="D73:L73"/>
    <mergeCell ref="D39:L39"/>
    <mergeCell ref="D40:L40"/>
    <mergeCell ref="D44:L44"/>
    <mergeCell ref="D45:L45"/>
    <mergeCell ref="D51:L51"/>
    <mergeCell ref="D52:L52"/>
    <mergeCell ref="D23:L23"/>
    <mergeCell ref="D24:L24"/>
    <mergeCell ref="D30:L30"/>
    <mergeCell ref="D31:L31"/>
    <mergeCell ref="D37:L37"/>
    <mergeCell ref="D38:L38"/>
    <mergeCell ref="B7:C7"/>
    <mergeCell ref="B8:C8"/>
    <mergeCell ref="B9:L9"/>
    <mergeCell ref="B10:C10"/>
    <mergeCell ref="D16:L16"/>
    <mergeCell ref="D17:L17"/>
    <mergeCell ref="B2:L2"/>
    <mergeCell ref="B3:L3"/>
    <mergeCell ref="B4:L4"/>
    <mergeCell ref="B5:L5"/>
    <mergeCell ref="B6:C6"/>
    <mergeCell ref="D6:D7"/>
    <mergeCell ref="E6:F6"/>
    <mergeCell ref="G6:H6"/>
    <mergeCell ref="I6:J6"/>
    <mergeCell ref="K6:L8"/>
  </mergeCells>
  <conditionalFormatting sqref="D19">
    <cfRule type="expression" dxfId="83" priority="15" stopIfTrue="1">
      <formula>NOT(MONTH(D19)=$B$42)</formula>
    </cfRule>
    <cfRule type="expression" dxfId="82" priority="16" stopIfTrue="1">
      <formula>MATCH(D19,(((#REF!))),0)&gt;0</formula>
    </cfRule>
  </conditionalFormatting>
  <conditionalFormatting sqref="E19:F19">
    <cfRule type="expression" dxfId="81" priority="13" stopIfTrue="1">
      <formula>NOT(MONTH(E19)=$B$42)</formula>
    </cfRule>
    <cfRule type="expression" dxfId="80" priority="14" stopIfTrue="1">
      <formula>MATCH(E19,(((#REF!))),0)&gt;0</formula>
    </cfRule>
  </conditionalFormatting>
  <conditionalFormatting sqref="D33">
    <cfRule type="expression" dxfId="79" priority="11" stopIfTrue="1">
      <formula>NOT(MONTH(D33)=$B$42)</formula>
    </cfRule>
    <cfRule type="expression" dxfId="78" priority="12" stopIfTrue="1">
      <formula>MATCH(D33,(((#REF!))),0)&gt;0</formula>
    </cfRule>
  </conditionalFormatting>
  <conditionalFormatting sqref="E33:F33">
    <cfRule type="expression" dxfId="77" priority="9" stopIfTrue="1">
      <formula>NOT(MONTH(E33)=$B$42)</formula>
    </cfRule>
    <cfRule type="expression" dxfId="76" priority="10" stopIfTrue="1">
      <formula>MATCH(E33,(((#REF!))),0)&gt;0</formula>
    </cfRule>
  </conditionalFormatting>
  <conditionalFormatting sqref="D47">
    <cfRule type="expression" dxfId="75" priority="7" stopIfTrue="1">
      <formula>NOT(MONTH(D47)=$B$42)</formula>
    </cfRule>
    <cfRule type="expression" dxfId="74" priority="8" stopIfTrue="1">
      <formula>MATCH(D47,(((#REF!))),0)&gt;0</formula>
    </cfRule>
  </conditionalFormatting>
  <conditionalFormatting sqref="E47:F47">
    <cfRule type="expression" dxfId="73" priority="5" stopIfTrue="1">
      <formula>NOT(MONTH(E47)=$B$42)</formula>
    </cfRule>
    <cfRule type="expression" dxfId="72" priority="6" stopIfTrue="1">
      <formula>MATCH(E47,(((#REF!))),0)&gt;0</formula>
    </cfRule>
  </conditionalFormatting>
  <conditionalFormatting sqref="K19">
    <cfRule type="expression" dxfId="71" priority="3" stopIfTrue="1">
      <formula>NOT(MONTH(K19)=$B$42)</formula>
    </cfRule>
    <cfRule type="expression" dxfId="70" priority="4" stopIfTrue="1">
      <formula>MATCH(K19,(((#REF!))),0)&gt;0</formula>
    </cfRule>
  </conditionalFormatting>
  <conditionalFormatting sqref="K12">
    <cfRule type="expression" dxfId="69" priority="1" stopIfTrue="1">
      <formula>NOT(MONTH(K12)=$B$42)</formula>
    </cfRule>
    <cfRule type="expression" dxfId="68" priority="2" stopIfTrue="1">
      <formula>MATCH(K12,(((#REF!))),0)&gt;0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9FA40-02A1-4B14-A5B5-69F0BCC547D2}">
  <sheetPr>
    <tabColor rgb="FFFFC000"/>
  </sheetPr>
  <dimension ref="B1:R1403"/>
  <sheetViews>
    <sheetView workbookViewId="0">
      <selection activeCell="B1" sqref="B1:R1048576"/>
    </sheetView>
  </sheetViews>
  <sheetFormatPr defaultRowHeight="12.75" x14ac:dyDescent="0.2"/>
  <cols>
    <col min="2" max="2" width="9.140625" style="1"/>
    <col min="3" max="3" width="16.85546875" style="1" customWidth="1"/>
    <col min="4" max="9" width="18.85546875" style="1" customWidth="1"/>
    <col min="10" max="12" width="18.85546875" style="2" customWidth="1"/>
    <col min="13" max="14" width="5.85546875" customWidth="1"/>
    <col min="15" max="15" width="17.42578125" customWidth="1"/>
  </cols>
  <sheetData>
    <row r="1" spans="2:18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8" ht="23.25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2:18" ht="20.25" x14ac:dyDescent="0.2">
      <c r="B3" s="96" t="s">
        <v>15</v>
      </c>
      <c r="C3" s="164"/>
      <c r="D3" s="164"/>
      <c r="E3" s="164"/>
      <c r="F3" s="164"/>
      <c r="G3" s="164"/>
      <c r="H3" s="164"/>
      <c r="I3" s="164"/>
      <c r="J3" s="164"/>
      <c r="K3" s="164"/>
      <c r="L3" s="98"/>
    </row>
    <row r="4" spans="2:18" ht="19.5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</row>
    <row r="5" spans="2:18" ht="24" thickBot="1" x14ac:dyDescent="0.25">
      <c r="B5" s="243" t="s">
        <v>197</v>
      </c>
      <c r="C5" s="244"/>
      <c r="D5" s="117"/>
      <c r="E5" s="117"/>
      <c r="F5" s="117"/>
      <c r="G5" s="117"/>
      <c r="H5" s="117"/>
      <c r="I5" s="117"/>
      <c r="J5" s="117"/>
      <c r="K5" s="117"/>
      <c r="L5" s="118"/>
    </row>
    <row r="6" spans="2:18" ht="47.25" customHeight="1" x14ac:dyDescent="0.2">
      <c r="B6" s="110" t="s">
        <v>127</v>
      </c>
      <c r="C6" s="245"/>
      <c r="D6" s="170" t="s">
        <v>198</v>
      </c>
      <c r="E6" s="361" t="s">
        <v>199</v>
      </c>
      <c r="F6" s="361"/>
      <c r="G6" s="248" t="s">
        <v>200</v>
      </c>
      <c r="H6" s="248"/>
      <c r="I6" s="362" t="s">
        <v>201</v>
      </c>
      <c r="J6" s="362"/>
      <c r="K6" s="171" t="s">
        <v>202</v>
      </c>
      <c r="L6" s="173"/>
    </row>
    <row r="7" spans="2:18" ht="48" x14ac:dyDescent="0.2">
      <c r="B7" s="112" t="s">
        <v>13</v>
      </c>
      <c r="C7" s="252"/>
      <c r="D7" s="179"/>
      <c r="E7" s="342" t="s">
        <v>169</v>
      </c>
      <c r="F7" s="189" t="s">
        <v>170</v>
      </c>
      <c r="G7" s="268" t="s">
        <v>171</v>
      </c>
      <c r="H7" s="91" t="s">
        <v>172</v>
      </c>
      <c r="I7" s="356" t="s">
        <v>173</v>
      </c>
      <c r="J7" s="351" t="s">
        <v>174</v>
      </c>
      <c r="K7" s="180"/>
      <c r="L7" s="182"/>
    </row>
    <row r="8" spans="2:18" ht="48.75" thickBot="1" x14ac:dyDescent="0.25">
      <c r="B8" s="147" t="s">
        <v>14</v>
      </c>
      <c r="C8" s="283"/>
      <c r="D8" s="48" t="s">
        <v>203</v>
      </c>
      <c r="E8" s="48" t="s">
        <v>204</v>
      </c>
      <c r="F8" s="48" t="s">
        <v>205</v>
      </c>
      <c r="G8" s="48" t="s">
        <v>206</v>
      </c>
      <c r="H8" s="48" t="s">
        <v>207</v>
      </c>
      <c r="I8" s="48" t="s">
        <v>180</v>
      </c>
      <c r="J8" s="48" t="s">
        <v>208</v>
      </c>
      <c r="K8" s="363"/>
      <c r="L8" s="364"/>
    </row>
    <row r="9" spans="2:18" ht="45" customHeight="1" thickBot="1" x14ac:dyDescent="0.25">
      <c r="B9" s="261" t="s">
        <v>209</v>
      </c>
      <c r="C9" s="262"/>
      <c r="D9" s="262"/>
      <c r="E9" s="262"/>
      <c r="F9" s="262"/>
      <c r="G9" s="262"/>
      <c r="H9" s="262"/>
      <c r="I9" s="262"/>
      <c r="J9" s="262"/>
      <c r="K9" s="262"/>
      <c r="L9" s="263"/>
    </row>
    <row r="10" spans="2:18" x14ac:dyDescent="0.2">
      <c r="B10" s="153" t="s">
        <v>17</v>
      </c>
      <c r="C10" s="154"/>
      <c r="D10" s="72" t="s">
        <v>0</v>
      </c>
      <c r="E10" s="72" t="s">
        <v>1</v>
      </c>
      <c r="F10" s="72" t="s">
        <v>2</v>
      </c>
      <c r="G10" s="72" t="s">
        <v>3</v>
      </c>
      <c r="H10" s="72" t="s">
        <v>20</v>
      </c>
      <c r="I10" s="72" t="s">
        <v>4</v>
      </c>
      <c r="J10" s="92" t="s">
        <v>5</v>
      </c>
      <c r="K10" s="92" t="s">
        <v>16</v>
      </c>
      <c r="L10" s="74" t="s">
        <v>141</v>
      </c>
      <c r="M10" s="45"/>
      <c r="N10" s="45"/>
      <c r="O10" s="45"/>
      <c r="P10" s="45"/>
      <c r="Q10" s="45"/>
      <c r="R10" s="45"/>
    </row>
    <row r="11" spans="2:18" x14ac:dyDescent="0.2">
      <c r="B11" s="33" t="s">
        <v>6</v>
      </c>
      <c r="C11" s="34">
        <v>44837</v>
      </c>
      <c r="D11" s="48"/>
      <c r="E11" s="48"/>
      <c r="F11" s="48"/>
      <c r="G11" s="48"/>
      <c r="H11" s="48"/>
      <c r="I11" s="48"/>
      <c r="J11" s="48"/>
      <c r="K11" s="48"/>
      <c r="L11" s="50"/>
      <c r="M11" s="45"/>
      <c r="N11" s="45"/>
      <c r="O11" s="365" t="s">
        <v>185</v>
      </c>
      <c r="P11" s="45">
        <f>COUNTIF(D11:L89,"Farmacol. Clin.")</f>
        <v>21</v>
      </c>
      <c r="Q11" s="45"/>
      <c r="R11" s="45"/>
    </row>
    <row r="12" spans="2:18" x14ac:dyDescent="0.2">
      <c r="B12" s="33" t="s">
        <v>7</v>
      </c>
      <c r="C12" s="34">
        <v>44838</v>
      </c>
      <c r="D12" s="48"/>
      <c r="E12" s="48"/>
      <c r="F12" s="48"/>
      <c r="G12" s="48"/>
      <c r="H12" s="48"/>
      <c r="I12" s="48"/>
      <c r="J12" s="48"/>
      <c r="K12" s="48"/>
      <c r="L12" s="50"/>
      <c r="M12" s="45"/>
      <c r="N12" s="45"/>
      <c r="O12" s="365" t="s">
        <v>186</v>
      </c>
      <c r="P12" s="45">
        <f>COUNTIF(D11:L89,"Mal. Sist. Endocrino")</f>
        <v>35</v>
      </c>
      <c r="Q12" s="45"/>
      <c r="R12" s="45"/>
    </row>
    <row r="13" spans="2:18" x14ac:dyDescent="0.2">
      <c r="B13" s="33" t="s">
        <v>8</v>
      </c>
      <c r="C13" s="34">
        <v>44839</v>
      </c>
      <c r="D13" s="48"/>
      <c r="E13" s="48"/>
      <c r="F13" s="48"/>
      <c r="G13" s="48"/>
      <c r="H13" s="48"/>
      <c r="I13" s="48"/>
      <c r="J13" s="48"/>
      <c r="K13" s="48"/>
      <c r="L13" s="50"/>
      <c r="M13" s="45"/>
      <c r="N13" s="45"/>
      <c r="O13" s="365" t="s">
        <v>187</v>
      </c>
      <c r="P13" s="45">
        <f>COUNTIF(D11:L89,"Endocrinochirurgia")</f>
        <v>14</v>
      </c>
      <c r="Q13" s="45"/>
      <c r="R13" s="45"/>
    </row>
    <row r="14" spans="2:18" x14ac:dyDescent="0.2">
      <c r="B14" s="33" t="s">
        <v>9</v>
      </c>
      <c r="C14" s="34">
        <v>44840</v>
      </c>
      <c r="D14" s="48"/>
      <c r="E14" s="48"/>
      <c r="F14" s="48"/>
      <c r="G14" s="48"/>
      <c r="H14" s="48"/>
      <c r="I14" s="48"/>
      <c r="J14" s="48"/>
      <c r="K14" s="48"/>
      <c r="L14" s="50"/>
      <c r="M14" s="45"/>
      <c r="N14" s="45"/>
      <c r="O14" s="365" t="s">
        <v>188</v>
      </c>
      <c r="P14" s="45">
        <f>COUNTIF(D11:L89,"Mal. Infettive")</f>
        <v>35</v>
      </c>
      <c r="Q14" s="45"/>
      <c r="R14" s="45"/>
    </row>
    <row r="15" spans="2:18" x14ac:dyDescent="0.2">
      <c r="B15" s="33" t="s">
        <v>10</v>
      </c>
      <c r="C15" s="34">
        <v>44841</v>
      </c>
      <c r="D15" s="48"/>
      <c r="E15" s="48"/>
      <c r="F15" s="48"/>
      <c r="G15" s="48"/>
      <c r="H15" s="48"/>
      <c r="I15" s="48"/>
      <c r="J15" s="48"/>
      <c r="K15" s="48"/>
      <c r="L15" s="50"/>
      <c r="M15" s="45"/>
      <c r="N15" s="45"/>
      <c r="O15" s="365" t="s">
        <v>189</v>
      </c>
      <c r="P15" s="45">
        <f>COUNTIF(D11:L89,"Mal. Cutanee e Veneree")</f>
        <v>14</v>
      </c>
      <c r="Q15" s="45"/>
      <c r="R15" s="45"/>
    </row>
    <row r="16" spans="2:18" x14ac:dyDescent="0.2">
      <c r="B16" s="37" t="s">
        <v>11</v>
      </c>
      <c r="C16" s="38">
        <v>44842</v>
      </c>
      <c r="D16" s="207"/>
      <c r="E16" s="208"/>
      <c r="F16" s="208"/>
      <c r="G16" s="208"/>
      <c r="H16" s="208"/>
      <c r="I16" s="208"/>
      <c r="J16" s="208"/>
      <c r="K16" s="208"/>
      <c r="L16" s="209"/>
      <c r="M16" s="45"/>
      <c r="N16" s="45"/>
      <c r="O16" s="365" t="s">
        <v>190</v>
      </c>
      <c r="P16" s="45">
        <f>COUNTIF(D11:L89,"Mal. App. Digerente")</f>
        <v>21</v>
      </c>
      <c r="Q16" s="45"/>
      <c r="R16" s="45"/>
    </row>
    <row r="17" spans="2:18" x14ac:dyDescent="0.2">
      <c r="B17" s="37" t="s">
        <v>12</v>
      </c>
      <c r="C17" s="38">
        <v>44843</v>
      </c>
      <c r="D17" s="207"/>
      <c r="E17" s="208"/>
      <c r="F17" s="208"/>
      <c r="G17" s="208"/>
      <c r="H17" s="208"/>
      <c r="I17" s="208"/>
      <c r="J17" s="208"/>
      <c r="K17" s="208"/>
      <c r="L17" s="209"/>
      <c r="M17" s="45"/>
      <c r="N17" s="45"/>
      <c r="O17" s="365" t="s">
        <v>191</v>
      </c>
      <c r="P17" s="45">
        <f>COUNTIF(D11:L89,"Chir. App. Digerente")</f>
        <v>14</v>
      </c>
      <c r="Q17" s="45"/>
      <c r="R17" s="45"/>
    </row>
    <row r="18" spans="2:18" x14ac:dyDescent="0.2">
      <c r="B18" s="33" t="s">
        <v>6</v>
      </c>
      <c r="C18" s="34">
        <v>44844</v>
      </c>
      <c r="D18" s="342" t="s">
        <v>183</v>
      </c>
      <c r="E18" s="342" t="s">
        <v>183</v>
      </c>
      <c r="F18" s="342" t="s">
        <v>183</v>
      </c>
      <c r="G18" s="188" t="s">
        <v>184</v>
      </c>
      <c r="H18" s="188" t="s">
        <v>184</v>
      </c>
      <c r="I18" s="48"/>
      <c r="J18" s="268" t="s">
        <v>192</v>
      </c>
      <c r="K18" s="268" t="s">
        <v>192</v>
      </c>
      <c r="L18" s="291" t="s">
        <v>192</v>
      </c>
      <c r="M18" s="45"/>
      <c r="N18" s="45"/>
      <c r="O18" s="45"/>
      <c r="P18" s="45"/>
      <c r="Q18" s="45"/>
      <c r="R18" s="45"/>
    </row>
    <row r="19" spans="2:18" x14ac:dyDescent="0.2">
      <c r="B19" s="33" t="s">
        <v>7</v>
      </c>
      <c r="C19" s="34">
        <v>44845</v>
      </c>
      <c r="D19" s="342" t="s">
        <v>183</v>
      </c>
      <c r="E19" s="342" t="s">
        <v>183</v>
      </c>
      <c r="F19" s="342" t="s">
        <v>183</v>
      </c>
      <c r="G19" s="188" t="s">
        <v>184</v>
      </c>
      <c r="H19" s="188" t="s">
        <v>184</v>
      </c>
      <c r="I19" s="48"/>
      <c r="J19" s="268" t="s">
        <v>192</v>
      </c>
      <c r="K19" s="268" t="s">
        <v>192</v>
      </c>
      <c r="L19" s="291" t="s">
        <v>192</v>
      </c>
      <c r="M19" s="45"/>
      <c r="N19" s="45"/>
      <c r="O19" s="45"/>
      <c r="P19" s="45"/>
      <c r="Q19" s="45"/>
      <c r="R19" s="45"/>
    </row>
    <row r="20" spans="2:18" x14ac:dyDescent="0.2">
      <c r="B20" s="33" t="s">
        <v>8</v>
      </c>
      <c r="C20" s="34">
        <v>44846</v>
      </c>
      <c r="D20" s="342" t="s">
        <v>183</v>
      </c>
      <c r="E20" s="342" t="s">
        <v>183</v>
      </c>
      <c r="F20" s="342" t="s">
        <v>183</v>
      </c>
      <c r="G20" s="188" t="s">
        <v>184</v>
      </c>
      <c r="H20" s="188" t="s">
        <v>184</v>
      </c>
      <c r="I20" s="48"/>
      <c r="J20" s="268" t="s">
        <v>192</v>
      </c>
      <c r="K20" s="268" t="s">
        <v>192</v>
      </c>
      <c r="L20" s="291" t="s">
        <v>192</v>
      </c>
      <c r="M20" s="45"/>
      <c r="N20" s="45"/>
      <c r="O20" s="45"/>
      <c r="P20" s="45"/>
      <c r="Q20" s="45"/>
      <c r="R20" s="45"/>
    </row>
    <row r="21" spans="2:18" x14ac:dyDescent="0.2">
      <c r="B21" s="33" t="s">
        <v>9</v>
      </c>
      <c r="C21" s="34">
        <v>44847</v>
      </c>
      <c r="D21" s="342" t="s">
        <v>183</v>
      </c>
      <c r="E21" s="342" t="s">
        <v>183</v>
      </c>
      <c r="F21" s="342" t="s">
        <v>183</v>
      </c>
      <c r="G21" s="188" t="s">
        <v>184</v>
      </c>
      <c r="H21" s="188" t="s">
        <v>184</v>
      </c>
      <c r="I21" s="48"/>
      <c r="J21" s="268" t="s">
        <v>192</v>
      </c>
      <c r="K21" s="268" t="s">
        <v>192</v>
      </c>
      <c r="L21" s="291" t="s">
        <v>192</v>
      </c>
      <c r="M21" s="45"/>
      <c r="N21" s="45"/>
      <c r="O21" s="45"/>
      <c r="P21" s="45"/>
      <c r="Q21" s="45"/>
      <c r="R21" s="45"/>
    </row>
    <row r="22" spans="2:18" x14ac:dyDescent="0.2">
      <c r="B22" s="33" t="s">
        <v>10</v>
      </c>
      <c r="C22" s="34">
        <v>44848</v>
      </c>
      <c r="D22" s="342" t="s">
        <v>183</v>
      </c>
      <c r="E22" s="342" t="s">
        <v>183</v>
      </c>
      <c r="F22" s="342" t="s">
        <v>183</v>
      </c>
      <c r="G22" s="188" t="s">
        <v>184</v>
      </c>
      <c r="H22" s="188" t="s">
        <v>184</v>
      </c>
      <c r="I22" s="48"/>
      <c r="J22" s="48"/>
      <c r="K22" s="268" t="s">
        <v>192</v>
      </c>
      <c r="L22" s="291" t="s">
        <v>192</v>
      </c>
      <c r="M22" s="45"/>
      <c r="N22" s="45"/>
      <c r="O22" s="45"/>
      <c r="P22" s="45"/>
      <c r="Q22" s="45"/>
      <c r="R22" s="45"/>
    </row>
    <row r="23" spans="2:18" x14ac:dyDescent="0.2">
      <c r="B23" s="37" t="s">
        <v>11</v>
      </c>
      <c r="C23" s="38">
        <v>44849</v>
      </c>
      <c r="D23" s="207"/>
      <c r="E23" s="208"/>
      <c r="F23" s="208"/>
      <c r="G23" s="208"/>
      <c r="H23" s="208"/>
      <c r="I23" s="208"/>
      <c r="J23" s="208"/>
      <c r="K23" s="208"/>
      <c r="L23" s="209"/>
      <c r="M23" s="45"/>
      <c r="N23" s="45"/>
      <c r="O23" s="45"/>
      <c r="P23" s="45"/>
      <c r="Q23" s="45"/>
      <c r="R23" s="45"/>
    </row>
    <row r="24" spans="2:18" x14ac:dyDescent="0.2">
      <c r="B24" s="37" t="s">
        <v>12</v>
      </c>
      <c r="C24" s="38">
        <v>44850</v>
      </c>
      <c r="D24" s="207"/>
      <c r="E24" s="208"/>
      <c r="F24" s="208"/>
      <c r="G24" s="208"/>
      <c r="H24" s="208"/>
      <c r="I24" s="208"/>
      <c r="J24" s="208"/>
      <c r="K24" s="208"/>
      <c r="L24" s="209"/>
      <c r="M24" s="45"/>
      <c r="N24" s="45"/>
      <c r="O24" s="45"/>
      <c r="P24" s="45"/>
      <c r="Q24" s="45"/>
      <c r="R24" s="45"/>
    </row>
    <row r="25" spans="2:18" x14ac:dyDescent="0.2">
      <c r="B25" s="33" t="s">
        <v>6</v>
      </c>
      <c r="C25" s="34">
        <v>44851</v>
      </c>
      <c r="D25" s="48"/>
      <c r="E25" s="48"/>
      <c r="F25" s="48"/>
      <c r="G25" s="48"/>
      <c r="H25" s="48"/>
      <c r="I25" s="48"/>
      <c r="J25" s="48"/>
      <c r="K25" s="48"/>
      <c r="L25" s="50"/>
      <c r="M25" s="45"/>
      <c r="N25" s="45"/>
      <c r="O25" s="45"/>
      <c r="P25" s="45"/>
      <c r="Q25" s="45"/>
      <c r="R25" s="45"/>
    </row>
    <row r="26" spans="2:18" x14ac:dyDescent="0.2">
      <c r="B26" s="33" t="s">
        <v>7</v>
      </c>
      <c r="C26" s="34">
        <v>44852</v>
      </c>
      <c r="D26" s="48"/>
      <c r="E26" s="48"/>
      <c r="F26" s="48"/>
      <c r="G26" s="48"/>
      <c r="H26" s="48"/>
      <c r="I26" s="48"/>
      <c r="J26" s="48"/>
      <c r="K26" s="48"/>
      <c r="L26" s="50"/>
      <c r="M26" s="45"/>
      <c r="N26" s="45"/>
      <c r="O26" s="45"/>
      <c r="P26" s="45"/>
      <c r="Q26" s="45"/>
      <c r="R26" s="45"/>
    </row>
    <row r="27" spans="2:18" x14ac:dyDescent="0.2">
      <c r="B27" s="33" t="s">
        <v>8</v>
      </c>
      <c r="C27" s="34">
        <v>44853</v>
      </c>
      <c r="D27" s="48"/>
      <c r="E27" s="48"/>
      <c r="F27" s="48"/>
      <c r="G27" s="48"/>
      <c r="H27" s="48"/>
      <c r="I27" s="48"/>
      <c r="J27" s="48"/>
      <c r="K27" s="48"/>
      <c r="L27" s="50"/>
      <c r="M27" s="45"/>
      <c r="N27" s="45"/>
      <c r="O27" s="45"/>
      <c r="P27" s="45"/>
      <c r="Q27" s="45"/>
      <c r="R27" s="45"/>
    </row>
    <row r="28" spans="2:18" x14ac:dyDescent="0.2">
      <c r="B28" s="33" t="s">
        <v>9</v>
      </c>
      <c r="C28" s="34">
        <v>44854</v>
      </c>
      <c r="D28" s="48"/>
      <c r="E28" s="48"/>
      <c r="F28" s="48"/>
      <c r="G28" s="48"/>
      <c r="H28" s="48"/>
      <c r="I28" s="48"/>
      <c r="J28" s="48"/>
      <c r="K28" s="48"/>
      <c r="L28" s="50"/>
      <c r="M28" s="45"/>
      <c r="N28" s="45"/>
      <c r="O28" s="45"/>
      <c r="P28" s="45"/>
      <c r="Q28" s="45"/>
      <c r="R28" s="45"/>
    </row>
    <row r="29" spans="2:18" x14ac:dyDescent="0.2">
      <c r="B29" s="33" t="s">
        <v>10</v>
      </c>
      <c r="C29" s="34">
        <v>44855</v>
      </c>
      <c r="D29" s="48"/>
      <c r="E29" s="48"/>
      <c r="F29" s="48"/>
      <c r="G29" s="48"/>
      <c r="H29" s="48"/>
      <c r="I29" s="48"/>
      <c r="J29" s="48"/>
      <c r="K29" s="48"/>
      <c r="L29" s="50"/>
      <c r="M29" s="45"/>
      <c r="N29" s="45"/>
      <c r="O29" s="45"/>
      <c r="P29" s="45"/>
      <c r="Q29" s="45"/>
      <c r="R29" s="45"/>
    </row>
    <row r="30" spans="2:18" x14ac:dyDescent="0.2">
      <c r="B30" s="37" t="s">
        <v>11</v>
      </c>
      <c r="C30" s="38">
        <v>44856</v>
      </c>
      <c r="D30" s="207"/>
      <c r="E30" s="208"/>
      <c r="F30" s="208"/>
      <c r="G30" s="208"/>
      <c r="H30" s="208"/>
      <c r="I30" s="208"/>
      <c r="J30" s="208"/>
      <c r="K30" s="208"/>
      <c r="L30" s="209"/>
      <c r="M30" s="45"/>
      <c r="N30" s="45"/>
      <c r="O30" s="45"/>
      <c r="P30" s="45"/>
      <c r="Q30" s="45"/>
      <c r="R30" s="45"/>
    </row>
    <row r="31" spans="2:18" x14ac:dyDescent="0.2">
      <c r="B31" s="37" t="s">
        <v>12</v>
      </c>
      <c r="C31" s="38">
        <v>44857</v>
      </c>
      <c r="D31" s="207"/>
      <c r="E31" s="208"/>
      <c r="F31" s="208"/>
      <c r="G31" s="208"/>
      <c r="H31" s="208"/>
      <c r="I31" s="208"/>
      <c r="J31" s="208"/>
      <c r="K31" s="208"/>
      <c r="L31" s="209"/>
      <c r="M31" s="45"/>
      <c r="N31" s="45"/>
      <c r="O31" s="45"/>
      <c r="P31" s="45"/>
      <c r="Q31" s="45"/>
      <c r="R31" s="45"/>
    </row>
    <row r="32" spans="2:18" x14ac:dyDescent="0.2">
      <c r="B32" s="39" t="s">
        <v>6</v>
      </c>
      <c r="C32" s="34">
        <v>44858</v>
      </c>
      <c r="D32" s="342" t="s">
        <v>183</v>
      </c>
      <c r="E32" s="342" t="s">
        <v>183</v>
      </c>
      <c r="F32" s="342" t="s">
        <v>183</v>
      </c>
      <c r="G32" s="188" t="s">
        <v>184</v>
      </c>
      <c r="H32" s="188" t="s">
        <v>184</v>
      </c>
      <c r="I32" s="48"/>
      <c r="J32" s="48"/>
      <c r="K32" s="48"/>
      <c r="L32" s="50"/>
      <c r="M32" s="45"/>
      <c r="N32" s="45"/>
      <c r="O32" s="45"/>
      <c r="P32" s="45"/>
      <c r="Q32" s="45"/>
      <c r="R32" s="45"/>
    </row>
    <row r="33" spans="2:18" x14ac:dyDescent="0.2">
      <c r="B33" s="33" t="s">
        <v>7</v>
      </c>
      <c r="C33" s="34">
        <v>44859</v>
      </c>
      <c r="D33" s="342" t="s">
        <v>183</v>
      </c>
      <c r="E33" s="342" t="s">
        <v>183</v>
      </c>
      <c r="F33" s="342" t="s">
        <v>183</v>
      </c>
      <c r="G33" s="188" t="s">
        <v>184</v>
      </c>
      <c r="H33" s="188" t="s">
        <v>184</v>
      </c>
      <c r="I33" s="48"/>
      <c r="J33" s="48"/>
      <c r="K33" s="48"/>
      <c r="L33" s="50"/>
      <c r="M33" s="45"/>
      <c r="N33" s="45"/>
      <c r="O33" s="45"/>
      <c r="P33" s="45"/>
      <c r="Q33" s="45"/>
      <c r="R33" s="45"/>
    </row>
    <row r="34" spans="2:18" x14ac:dyDescent="0.2">
      <c r="B34" s="33" t="s">
        <v>8</v>
      </c>
      <c r="C34" s="34">
        <v>44860</v>
      </c>
      <c r="D34" s="342" t="s">
        <v>183</v>
      </c>
      <c r="E34" s="342" t="s">
        <v>183</v>
      </c>
      <c r="F34" s="342" t="s">
        <v>183</v>
      </c>
      <c r="G34" s="188" t="s">
        <v>184</v>
      </c>
      <c r="H34" s="188" t="s">
        <v>184</v>
      </c>
      <c r="I34" s="48"/>
      <c r="J34" s="45"/>
      <c r="K34" s="45"/>
      <c r="L34" s="366"/>
      <c r="M34" s="45"/>
      <c r="N34" s="45"/>
      <c r="O34" s="45"/>
      <c r="P34" s="45"/>
      <c r="Q34" s="45"/>
      <c r="R34" s="45"/>
    </row>
    <row r="35" spans="2:18" x14ac:dyDescent="0.2">
      <c r="B35" s="33" t="s">
        <v>9</v>
      </c>
      <c r="C35" s="34">
        <v>44861</v>
      </c>
      <c r="D35" s="342" t="s">
        <v>183</v>
      </c>
      <c r="E35" s="342" t="s">
        <v>183</v>
      </c>
      <c r="F35" s="342" t="s">
        <v>183</v>
      </c>
      <c r="G35" s="188" t="s">
        <v>184</v>
      </c>
      <c r="H35" s="188" t="s">
        <v>184</v>
      </c>
      <c r="I35" s="48"/>
      <c r="J35" s="268" t="s">
        <v>192</v>
      </c>
      <c r="K35" s="268" t="s">
        <v>192</v>
      </c>
      <c r="L35" s="291" t="s">
        <v>192</v>
      </c>
      <c r="M35" s="45"/>
      <c r="N35" s="45"/>
      <c r="O35" s="45"/>
      <c r="P35" s="45"/>
      <c r="Q35" s="45"/>
      <c r="R35" s="45"/>
    </row>
    <row r="36" spans="2:18" x14ac:dyDescent="0.2">
      <c r="B36" s="33" t="s">
        <v>10</v>
      </c>
      <c r="C36" s="34">
        <v>44862</v>
      </c>
      <c r="D36" s="342" t="s">
        <v>183</v>
      </c>
      <c r="E36" s="342" t="s">
        <v>183</v>
      </c>
      <c r="F36" s="188" t="s">
        <v>184</v>
      </c>
      <c r="G36" s="188" t="s">
        <v>184</v>
      </c>
      <c r="H36" s="188" t="s">
        <v>184</v>
      </c>
      <c r="I36" s="48"/>
      <c r="J36" s="268" t="s">
        <v>192</v>
      </c>
      <c r="K36" s="268" t="s">
        <v>192</v>
      </c>
      <c r="L36" s="291" t="s">
        <v>192</v>
      </c>
      <c r="M36" s="45"/>
      <c r="N36" s="45"/>
      <c r="O36" s="45"/>
      <c r="P36" s="45"/>
      <c r="Q36" s="45"/>
      <c r="R36" s="45"/>
    </row>
    <row r="37" spans="2:18" x14ac:dyDescent="0.2">
      <c r="B37" s="37" t="s">
        <v>11</v>
      </c>
      <c r="C37" s="38">
        <v>44863</v>
      </c>
      <c r="D37" s="207"/>
      <c r="E37" s="208"/>
      <c r="F37" s="208"/>
      <c r="G37" s="208"/>
      <c r="H37" s="208"/>
      <c r="I37" s="208"/>
      <c r="J37" s="208"/>
      <c r="K37" s="208"/>
      <c r="L37" s="209"/>
      <c r="M37" s="45"/>
      <c r="N37" s="45"/>
      <c r="O37" s="45"/>
      <c r="P37" s="45"/>
      <c r="Q37" s="45"/>
      <c r="R37" s="45"/>
    </row>
    <row r="38" spans="2:18" x14ac:dyDescent="0.2">
      <c r="B38" s="37" t="s">
        <v>12</v>
      </c>
      <c r="C38" s="38">
        <v>44864</v>
      </c>
      <c r="D38" s="207"/>
      <c r="E38" s="208"/>
      <c r="F38" s="208"/>
      <c r="G38" s="208"/>
      <c r="H38" s="208"/>
      <c r="I38" s="208"/>
      <c r="J38" s="208"/>
      <c r="K38" s="208"/>
      <c r="L38" s="209"/>
      <c r="M38" s="45"/>
      <c r="N38" s="45"/>
      <c r="O38" s="45"/>
      <c r="P38" s="45"/>
      <c r="Q38" s="45"/>
      <c r="R38" s="45"/>
    </row>
    <row r="39" spans="2:18" x14ac:dyDescent="0.2">
      <c r="B39" s="46" t="s">
        <v>6</v>
      </c>
      <c r="C39" s="47">
        <v>44865</v>
      </c>
      <c r="D39" s="102" t="s">
        <v>72</v>
      </c>
      <c r="E39" s="103"/>
      <c r="F39" s="103"/>
      <c r="G39" s="103"/>
      <c r="H39" s="103"/>
      <c r="I39" s="103"/>
      <c r="J39" s="103"/>
      <c r="K39" s="103"/>
      <c r="L39" s="367"/>
      <c r="M39" s="45"/>
      <c r="N39" s="45"/>
      <c r="O39" s="45"/>
      <c r="P39" s="45"/>
      <c r="Q39" s="45"/>
      <c r="R39" s="45"/>
    </row>
    <row r="40" spans="2:18" x14ac:dyDescent="0.2">
      <c r="B40" s="37" t="s">
        <v>7</v>
      </c>
      <c r="C40" s="38">
        <v>44866</v>
      </c>
      <c r="D40" s="207"/>
      <c r="E40" s="208"/>
      <c r="F40" s="208"/>
      <c r="G40" s="208"/>
      <c r="H40" s="208"/>
      <c r="I40" s="208"/>
      <c r="J40" s="208"/>
      <c r="K40" s="208"/>
      <c r="L40" s="209"/>
      <c r="M40" s="45"/>
      <c r="N40" s="45"/>
      <c r="O40" s="45"/>
      <c r="P40" s="45"/>
      <c r="Q40" s="45"/>
      <c r="R40" s="45"/>
    </row>
    <row r="41" spans="2:18" x14ac:dyDescent="0.2">
      <c r="B41" s="33" t="s">
        <v>8</v>
      </c>
      <c r="C41" s="34">
        <v>44867</v>
      </c>
      <c r="D41" s="48"/>
      <c r="E41" s="48"/>
      <c r="F41" s="48"/>
      <c r="G41" s="48"/>
      <c r="H41" s="48"/>
      <c r="I41" s="48"/>
      <c r="J41" s="48"/>
      <c r="K41" s="48"/>
      <c r="L41" s="50"/>
      <c r="M41" s="45"/>
      <c r="N41" s="45"/>
      <c r="O41" s="45"/>
      <c r="P41" s="45"/>
      <c r="Q41" s="45"/>
      <c r="R41" s="45"/>
    </row>
    <row r="42" spans="2:18" x14ac:dyDescent="0.2">
      <c r="B42" s="33" t="s">
        <v>9</v>
      </c>
      <c r="C42" s="34">
        <v>44868</v>
      </c>
      <c r="D42" s="48"/>
      <c r="E42" s="48"/>
      <c r="F42" s="48"/>
      <c r="G42" s="48"/>
      <c r="H42" s="48"/>
      <c r="I42" s="48"/>
      <c r="J42" s="48"/>
      <c r="K42" s="48"/>
      <c r="L42" s="50"/>
      <c r="M42" s="45"/>
      <c r="N42" s="45"/>
      <c r="O42" s="45"/>
      <c r="P42" s="45"/>
      <c r="Q42" s="45"/>
      <c r="R42" s="45"/>
    </row>
    <row r="43" spans="2:18" x14ac:dyDescent="0.2">
      <c r="B43" s="33" t="s">
        <v>10</v>
      </c>
      <c r="C43" s="34">
        <v>44869</v>
      </c>
      <c r="D43" s="48"/>
      <c r="E43" s="48"/>
      <c r="F43" s="48"/>
      <c r="G43" s="48"/>
      <c r="H43" s="48"/>
      <c r="I43" s="48"/>
      <c r="J43" s="48"/>
      <c r="K43" s="48"/>
      <c r="L43" s="50"/>
      <c r="M43" s="45"/>
      <c r="N43" s="45"/>
      <c r="O43" s="45"/>
      <c r="P43" s="45"/>
      <c r="Q43" s="45"/>
      <c r="R43" s="45"/>
    </row>
    <row r="44" spans="2:18" x14ac:dyDescent="0.2">
      <c r="B44" s="37" t="s">
        <v>11</v>
      </c>
      <c r="C44" s="38">
        <v>44870</v>
      </c>
      <c r="D44" s="207"/>
      <c r="E44" s="208"/>
      <c r="F44" s="208"/>
      <c r="G44" s="208"/>
      <c r="H44" s="208"/>
      <c r="I44" s="208"/>
      <c r="J44" s="208"/>
      <c r="K44" s="208"/>
      <c r="L44" s="209"/>
      <c r="M44" s="45"/>
      <c r="N44" s="45"/>
      <c r="O44" s="45"/>
      <c r="P44" s="45"/>
      <c r="Q44" s="45"/>
      <c r="R44" s="45"/>
    </row>
    <row r="45" spans="2:18" x14ac:dyDescent="0.2">
      <c r="B45" s="37" t="s">
        <v>12</v>
      </c>
      <c r="C45" s="38">
        <v>44871</v>
      </c>
      <c r="D45" s="207"/>
      <c r="E45" s="208"/>
      <c r="F45" s="208"/>
      <c r="G45" s="208"/>
      <c r="H45" s="208"/>
      <c r="I45" s="208"/>
      <c r="J45" s="208"/>
      <c r="K45" s="208"/>
      <c r="L45" s="209"/>
      <c r="M45" s="45"/>
      <c r="N45" s="45"/>
      <c r="O45" s="45"/>
      <c r="P45" s="45"/>
      <c r="Q45" s="45"/>
      <c r="R45" s="45"/>
    </row>
    <row r="46" spans="2:18" ht="24" x14ac:dyDescent="0.2">
      <c r="B46" s="33" t="s">
        <v>6</v>
      </c>
      <c r="C46" s="34">
        <v>44872</v>
      </c>
      <c r="D46" s="342" t="s">
        <v>183</v>
      </c>
      <c r="E46" s="342" t="s">
        <v>183</v>
      </c>
      <c r="F46" s="342" t="s">
        <v>183</v>
      </c>
      <c r="G46" s="91" t="s">
        <v>194</v>
      </c>
      <c r="H46" s="91" t="s">
        <v>194</v>
      </c>
      <c r="I46" s="368"/>
      <c r="J46" s="268" t="s">
        <v>192</v>
      </c>
      <c r="K46" s="268" t="s">
        <v>192</v>
      </c>
      <c r="L46" s="291" t="s">
        <v>192</v>
      </c>
      <c r="M46" s="45"/>
      <c r="N46" s="45"/>
      <c r="O46" s="45"/>
      <c r="P46" s="45"/>
      <c r="Q46" s="45"/>
      <c r="R46" s="45"/>
    </row>
    <row r="47" spans="2:18" ht="24" x14ac:dyDescent="0.2">
      <c r="B47" s="33" t="s">
        <v>7</v>
      </c>
      <c r="C47" s="34">
        <v>44873</v>
      </c>
      <c r="D47" s="342" t="s">
        <v>183</v>
      </c>
      <c r="E47" s="342" t="s">
        <v>183</v>
      </c>
      <c r="F47" s="342" t="s">
        <v>183</v>
      </c>
      <c r="G47" s="91" t="s">
        <v>194</v>
      </c>
      <c r="H47" s="91" t="s">
        <v>194</v>
      </c>
      <c r="I47" s="368"/>
      <c r="J47" s="268" t="s">
        <v>192</v>
      </c>
      <c r="K47" s="268" t="s">
        <v>192</v>
      </c>
      <c r="L47" s="291" t="s">
        <v>192</v>
      </c>
      <c r="M47" s="45"/>
      <c r="N47" s="45"/>
      <c r="O47" s="45"/>
      <c r="P47" s="45"/>
      <c r="Q47" s="45"/>
      <c r="R47" s="45"/>
    </row>
    <row r="48" spans="2:18" ht="24" x14ac:dyDescent="0.2">
      <c r="B48" s="33" t="s">
        <v>8</v>
      </c>
      <c r="C48" s="34">
        <v>44874</v>
      </c>
      <c r="D48" s="351" t="s">
        <v>193</v>
      </c>
      <c r="E48" s="351" t="s">
        <v>193</v>
      </c>
      <c r="F48" s="91" t="s">
        <v>194</v>
      </c>
      <c r="G48" s="91" t="s">
        <v>194</v>
      </c>
      <c r="H48" s="91" t="s">
        <v>194</v>
      </c>
      <c r="I48" s="368"/>
      <c r="J48" s="268" t="s">
        <v>192</v>
      </c>
      <c r="K48" s="268" t="s">
        <v>192</v>
      </c>
      <c r="L48" s="291" t="s">
        <v>192</v>
      </c>
      <c r="M48" s="45"/>
      <c r="N48" s="45"/>
      <c r="O48" s="45"/>
      <c r="P48" s="45"/>
      <c r="Q48" s="45"/>
      <c r="R48" s="45"/>
    </row>
    <row r="49" spans="2:18" ht="24" x14ac:dyDescent="0.2">
      <c r="B49" s="33" t="s">
        <v>9</v>
      </c>
      <c r="C49" s="34">
        <v>44875</v>
      </c>
      <c r="D49" s="351" t="s">
        <v>193</v>
      </c>
      <c r="E49" s="351" t="s">
        <v>193</v>
      </c>
      <c r="F49" s="91" t="s">
        <v>194</v>
      </c>
      <c r="G49" s="91" t="s">
        <v>194</v>
      </c>
      <c r="H49" s="91" t="s">
        <v>194</v>
      </c>
      <c r="I49" s="368"/>
      <c r="J49" s="268" t="s">
        <v>192</v>
      </c>
      <c r="K49" s="268" t="s">
        <v>192</v>
      </c>
      <c r="L49" s="291" t="s">
        <v>192</v>
      </c>
      <c r="M49" s="45"/>
      <c r="N49" s="45"/>
      <c r="O49" s="45"/>
      <c r="P49" s="45"/>
      <c r="Q49" s="45"/>
      <c r="R49" s="45"/>
    </row>
    <row r="50" spans="2:18" ht="24" x14ac:dyDescent="0.2">
      <c r="B50" s="33" t="s">
        <v>10</v>
      </c>
      <c r="C50" s="34">
        <v>44876</v>
      </c>
      <c r="D50" s="48"/>
      <c r="E50" s="189" t="s">
        <v>195</v>
      </c>
      <c r="F50" s="189" t="s">
        <v>195</v>
      </c>
      <c r="G50" s="91" t="s">
        <v>194</v>
      </c>
      <c r="H50" s="91" t="s">
        <v>194</v>
      </c>
      <c r="I50" s="368"/>
      <c r="J50" s="268" t="s">
        <v>192</v>
      </c>
      <c r="K50" s="268" t="s">
        <v>192</v>
      </c>
      <c r="L50" s="291" t="s">
        <v>192</v>
      </c>
      <c r="M50" s="45"/>
      <c r="N50" s="45"/>
      <c r="O50" s="45"/>
      <c r="P50" s="45"/>
      <c r="Q50" s="45"/>
      <c r="R50" s="45"/>
    </row>
    <row r="51" spans="2:18" x14ac:dyDescent="0.2">
      <c r="B51" s="37" t="s">
        <v>11</v>
      </c>
      <c r="C51" s="38">
        <v>44877</v>
      </c>
      <c r="D51" s="207"/>
      <c r="E51" s="208"/>
      <c r="F51" s="208"/>
      <c r="G51" s="208"/>
      <c r="H51" s="208"/>
      <c r="I51" s="208"/>
      <c r="J51" s="208"/>
      <c r="K51" s="208"/>
      <c r="L51" s="209"/>
      <c r="M51" s="45"/>
      <c r="N51" s="45"/>
      <c r="O51" s="45"/>
      <c r="P51" s="45"/>
      <c r="Q51" s="45"/>
      <c r="R51" s="45"/>
    </row>
    <row r="52" spans="2:18" x14ac:dyDescent="0.2">
      <c r="B52" s="37" t="s">
        <v>12</v>
      </c>
      <c r="C52" s="38">
        <v>44878</v>
      </c>
      <c r="D52" s="207"/>
      <c r="E52" s="208"/>
      <c r="F52" s="208"/>
      <c r="G52" s="208"/>
      <c r="H52" s="208"/>
      <c r="I52" s="208"/>
      <c r="J52" s="208"/>
      <c r="K52" s="208"/>
      <c r="L52" s="209"/>
      <c r="M52" s="45"/>
      <c r="N52" s="45"/>
      <c r="O52" s="45"/>
      <c r="P52" s="45"/>
      <c r="Q52" s="45"/>
      <c r="R52" s="45"/>
    </row>
    <row r="53" spans="2:18" x14ac:dyDescent="0.2">
      <c r="B53" s="33" t="s">
        <v>6</v>
      </c>
      <c r="C53" s="34">
        <v>44879</v>
      </c>
      <c r="D53" s="48"/>
      <c r="E53" s="48"/>
      <c r="F53" s="48"/>
      <c r="G53" s="48"/>
      <c r="H53" s="48"/>
      <c r="I53" s="48"/>
      <c r="J53" s="48"/>
      <c r="K53" s="48"/>
      <c r="L53" s="50"/>
      <c r="M53" s="45"/>
      <c r="N53" s="45"/>
      <c r="O53" s="45"/>
      <c r="P53" s="45"/>
      <c r="Q53" s="45"/>
      <c r="R53" s="45"/>
    </row>
    <row r="54" spans="2:18" x14ac:dyDescent="0.2">
      <c r="B54" s="33" t="s">
        <v>7</v>
      </c>
      <c r="C54" s="34">
        <v>44880</v>
      </c>
      <c r="D54" s="48"/>
      <c r="E54" s="48"/>
      <c r="F54" s="48"/>
      <c r="G54" s="48"/>
      <c r="H54" s="48"/>
      <c r="I54" s="48"/>
      <c r="J54" s="48"/>
      <c r="K54" s="48"/>
      <c r="L54" s="50"/>
      <c r="M54" s="45"/>
      <c r="N54" s="45"/>
      <c r="O54" s="45"/>
      <c r="P54" s="45"/>
      <c r="Q54" s="45"/>
      <c r="R54" s="45"/>
    </row>
    <row r="55" spans="2:18" x14ac:dyDescent="0.2">
      <c r="B55" s="33" t="s">
        <v>8</v>
      </c>
      <c r="C55" s="34">
        <v>44881</v>
      </c>
      <c r="D55" s="48"/>
      <c r="E55" s="48"/>
      <c r="F55" s="48"/>
      <c r="G55" s="48"/>
      <c r="H55" s="48"/>
      <c r="I55" s="48"/>
      <c r="J55" s="48"/>
      <c r="K55" s="48"/>
      <c r="L55" s="50"/>
      <c r="M55" s="45"/>
      <c r="N55" s="45"/>
      <c r="O55" s="45"/>
      <c r="P55" s="45"/>
      <c r="Q55" s="45"/>
      <c r="R55" s="45"/>
    </row>
    <row r="56" spans="2:18" x14ac:dyDescent="0.2">
      <c r="B56" s="33" t="s">
        <v>9</v>
      </c>
      <c r="C56" s="34">
        <v>44882</v>
      </c>
      <c r="D56" s="48"/>
      <c r="E56" s="48"/>
      <c r="F56" s="48"/>
      <c r="G56" s="48"/>
      <c r="H56" s="48"/>
      <c r="I56" s="48"/>
      <c r="J56" s="48"/>
      <c r="K56" s="48"/>
      <c r="L56" s="50"/>
      <c r="M56" s="45"/>
      <c r="N56" s="45"/>
      <c r="O56" s="45"/>
      <c r="P56" s="45"/>
      <c r="Q56" s="45"/>
      <c r="R56" s="45"/>
    </row>
    <row r="57" spans="2:18" x14ac:dyDescent="0.2">
      <c r="B57" s="33" t="s">
        <v>10</v>
      </c>
      <c r="C57" s="34">
        <v>44883</v>
      </c>
      <c r="D57" s="48"/>
      <c r="E57" s="48"/>
      <c r="F57" s="48"/>
      <c r="G57" s="48"/>
      <c r="H57" s="48"/>
      <c r="I57" s="48"/>
      <c r="J57" s="48"/>
      <c r="K57" s="48"/>
      <c r="L57" s="50"/>
      <c r="M57" s="45"/>
      <c r="N57" s="45"/>
      <c r="O57" s="45"/>
      <c r="P57" s="45"/>
      <c r="Q57" s="45"/>
      <c r="R57" s="45"/>
    </row>
    <row r="58" spans="2:18" x14ac:dyDescent="0.2">
      <c r="B58" s="37" t="s">
        <v>11</v>
      </c>
      <c r="C58" s="38">
        <v>44884</v>
      </c>
      <c r="D58" s="207"/>
      <c r="E58" s="208"/>
      <c r="F58" s="208"/>
      <c r="G58" s="208"/>
      <c r="H58" s="208"/>
      <c r="I58" s="208"/>
      <c r="J58" s="208"/>
      <c r="K58" s="208"/>
      <c r="L58" s="209"/>
      <c r="M58" s="45"/>
      <c r="N58" s="45"/>
      <c r="O58" s="45"/>
      <c r="P58" s="45"/>
      <c r="Q58" s="45"/>
      <c r="R58" s="45"/>
    </row>
    <row r="59" spans="2:18" x14ac:dyDescent="0.2">
      <c r="B59" s="37" t="s">
        <v>12</v>
      </c>
      <c r="C59" s="38">
        <v>44885</v>
      </c>
      <c r="D59" s="207"/>
      <c r="E59" s="208"/>
      <c r="F59" s="208"/>
      <c r="G59" s="208"/>
      <c r="H59" s="208"/>
      <c r="I59" s="208"/>
      <c r="J59" s="208"/>
      <c r="K59" s="208"/>
      <c r="L59" s="209"/>
      <c r="M59" s="45"/>
      <c r="N59" s="45"/>
      <c r="O59" s="45"/>
      <c r="P59" s="45"/>
      <c r="Q59" s="45"/>
      <c r="R59" s="45"/>
    </row>
    <row r="60" spans="2:18" ht="24" x14ac:dyDescent="0.2">
      <c r="B60" s="33" t="s">
        <v>6</v>
      </c>
      <c r="C60" s="34">
        <v>44886</v>
      </c>
      <c r="D60" s="48"/>
      <c r="E60" s="351" t="s">
        <v>193</v>
      </c>
      <c r="F60" s="351" t="s">
        <v>193</v>
      </c>
      <c r="G60" s="91" t="s">
        <v>194</v>
      </c>
      <c r="H60" s="91" t="s">
        <v>194</v>
      </c>
      <c r="I60" s="48"/>
      <c r="J60" s="48"/>
      <c r="K60" s="48"/>
      <c r="L60" s="50"/>
      <c r="M60" s="45"/>
      <c r="N60" s="45"/>
      <c r="O60" s="45"/>
      <c r="P60" s="45"/>
      <c r="Q60" s="45"/>
      <c r="R60" s="45"/>
    </row>
    <row r="61" spans="2:18" x14ac:dyDescent="0.2">
      <c r="B61" s="33" t="s">
        <v>7</v>
      </c>
      <c r="C61" s="34">
        <v>44887</v>
      </c>
      <c r="D61" s="351" t="s">
        <v>193</v>
      </c>
      <c r="E61" s="351" t="s">
        <v>193</v>
      </c>
      <c r="F61" s="278"/>
      <c r="G61" s="278"/>
      <c r="H61" s="278"/>
      <c r="I61" s="48"/>
      <c r="J61" s="189" t="s">
        <v>195</v>
      </c>
      <c r="K61" s="189" t="s">
        <v>195</v>
      </c>
      <c r="L61" s="189" t="s">
        <v>195</v>
      </c>
      <c r="M61" s="45"/>
      <c r="N61" s="45"/>
      <c r="O61" s="45"/>
      <c r="P61" s="45"/>
      <c r="Q61" s="45"/>
      <c r="R61" s="45"/>
    </row>
    <row r="62" spans="2:18" x14ac:dyDescent="0.2">
      <c r="B62" s="33" t="s">
        <v>8</v>
      </c>
      <c r="C62" s="34">
        <v>44888</v>
      </c>
      <c r="D62" s="351" t="s">
        <v>193</v>
      </c>
      <c r="E62" s="351" t="s">
        <v>193</v>
      </c>
      <c r="F62" s="278"/>
      <c r="G62" s="278"/>
      <c r="H62" s="278"/>
      <c r="I62" s="48"/>
      <c r="J62" s="189" t="s">
        <v>195</v>
      </c>
      <c r="K62" s="189" t="s">
        <v>195</v>
      </c>
      <c r="L62" s="189" t="s">
        <v>195</v>
      </c>
      <c r="M62" s="45"/>
      <c r="N62" s="45"/>
      <c r="O62" s="45"/>
      <c r="P62" s="45"/>
      <c r="Q62" s="45"/>
      <c r="R62" s="45"/>
    </row>
    <row r="63" spans="2:18" x14ac:dyDescent="0.2">
      <c r="B63" s="33" t="s">
        <v>9</v>
      </c>
      <c r="C63" s="34">
        <v>44889</v>
      </c>
      <c r="D63" s="351" t="s">
        <v>193</v>
      </c>
      <c r="E63" s="351" t="s">
        <v>193</v>
      </c>
      <c r="F63" s="278"/>
      <c r="G63" s="278"/>
      <c r="H63" s="278"/>
      <c r="I63" s="48"/>
      <c r="J63" s="189" t="s">
        <v>195</v>
      </c>
      <c r="K63" s="189" t="s">
        <v>195</v>
      </c>
      <c r="L63" s="189" t="s">
        <v>195</v>
      </c>
      <c r="M63" s="45"/>
      <c r="N63" s="45"/>
      <c r="O63" s="45"/>
      <c r="P63" s="45"/>
      <c r="Q63" s="45"/>
      <c r="R63" s="45"/>
    </row>
    <row r="64" spans="2:18" x14ac:dyDescent="0.2">
      <c r="B64" s="71" t="s">
        <v>10</v>
      </c>
      <c r="C64" s="63">
        <v>44890</v>
      </c>
      <c r="D64" s="369" t="s">
        <v>193</v>
      </c>
      <c r="E64" s="369" t="s">
        <v>193</v>
      </c>
      <c r="F64" s="278"/>
      <c r="G64" s="278"/>
      <c r="H64" s="278"/>
      <c r="I64" s="183"/>
      <c r="J64" s="370" t="s">
        <v>195</v>
      </c>
      <c r="K64" s="370" t="s">
        <v>195</v>
      </c>
      <c r="L64" s="370" t="s">
        <v>195</v>
      </c>
      <c r="M64" s="45"/>
      <c r="N64" s="45"/>
      <c r="O64" s="45"/>
      <c r="P64" s="45"/>
      <c r="Q64" s="45"/>
      <c r="R64" s="45"/>
    </row>
    <row r="65" spans="2:18" x14ac:dyDescent="0.2">
      <c r="B65" s="37" t="s">
        <v>11</v>
      </c>
      <c r="C65" s="53">
        <v>44891</v>
      </c>
      <c r="D65" s="207"/>
      <c r="E65" s="208"/>
      <c r="F65" s="208"/>
      <c r="G65" s="208"/>
      <c r="H65" s="208"/>
      <c r="I65" s="208"/>
      <c r="J65" s="208"/>
      <c r="K65" s="208"/>
      <c r="L65" s="209"/>
      <c r="M65" s="45"/>
      <c r="N65" s="45"/>
      <c r="O65" s="45"/>
      <c r="P65" s="45"/>
      <c r="Q65" s="45"/>
      <c r="R65" s="45"/>
    </row>
    <row r="66" spans="2:18" x14ac:dyDescent="0.2">
      <c r="B66" s="37" t="s">
        <v>12</v>
      </c>
      <c r="C66" s="53">
        <v>44892</v>
      </c>
      <c r="D66" s="207"/>
      <c r="E66" s="208"/>
      <c r="F66" s="208"/>
      <c r="G66" s="208"/>
      <c r="H66" s="208"/>
      <c r="I66" s="208"/>
      <c r="J66" s="208"/>
      <c r="K66" s="208"/>
      <c r="L66" s="209"/>
      <c r="M66" s="45"/>
      <c r="N66" s="45"/>
      <c r="O66" s="45"/>
      <c r="P66" s="45"/>
      <c r="Q66" s="45"/>
      <c r="R66" s="45"/>
    </row>
    <row r="67" spans="2:18" x14ac:dyDescent="0.2">
      <c r="B67" s="33" t="s">
        <v>6</v>
      </c>
      <c r="C67" s="63">
        <v>44893</v>
      </c>
      <c r="D67" s="48"/>
      <c r="E67" s="48"/>
      <c r="F67" s="48"/>
      <c r="G67" s="48"/>
      <c r="H67" s="48"/>
      <c r="I67" s="48"/>
      <c r="J67" s="48"/>
      <c r="K67" s="48"/>
      <c r="L67" s="50"/>
      <c r="M67" s="45"/>
      <c r="N67" s="45"/>
      <c r="O67" s="45"/>
      <c r="P67" s="45"/>
      <c r="Q67" s="45"/>
      <c r="R67" s="45"/>
    </row>
    <row r="68" spans="2:18" x14ac:dyDescent="0.2">
      <c r="B68" s="33" t="s">
        <v>7</v>
      </c>
      <c r="C68" s="63">
        <v>44894</v>
      </c>
      <c r="D68" s="48"/>
      <c r="E68" s="48"/>
      <c r="F68" s="48"/>
      <c r="G68" s="48"/>
      <c r="H68" s="48"/>
      <c r="I68" s="48"/>
      <c r="J68" s="48"/>
      <c r="K68" s="48"/>
      <c r="L68" s="50"/>
      <c r="M68" s="45"/>
      <c r="N68" s="45"/>
      <c r="O68" s="45"/>
      <c r="P68" s="45"/>
      <c r="Q68" s="45"/>
      <c r="R68" s="45"/>
    </row>
    <row r="69" spans="2:18" x14ac:dyDescent="0.2">
      <c r="B69" s="33" t="s">
        <v>8</v>
      </c>
      <c r="C69" s="63">
        <v>44895</v>
      </c>
      <c r="D69" s="48"/>
      <c r="E69" s="48"/>
      <c r="F69" s="48"/>
      <c r="G69" s="48"/>
      <c r="H69" s="48"/>
      <c r="I69" s="48"/>
      <c r="J69" s="48"/>
      <c r="K69" s="48"/>
      <c r="L69" s="50"/>
      <c r="M69" s="45"/>
      <c r="N69" s="45"/>
      <c r="O69" s="45"/>
      <c r="P69" s="45"/>
      <c r="Q69" s="45"/>
      <c r="R69" s="45"/>
    </row>
    <row r="70" spans="2:18" x14ac:dyDescent="0.2">
      <c r="B70" s="33" t="s">
        <v>9</v>
      </c>
      <c r="C70" s="63">
        <v>44896</v>
      </c>
      <c r="D70" s="48"/>
      <c r="E70" s="48"/>
      <c r="F70" s="48"/>
      <c r="G70" s="48"/>
      <c r="H70" s="48"/>
      <c r="I70" s="48"/>
      <c r="J70" s="356" t="s">
        <v>196</v>
      </c>
      <c r="K70" s="356" t="s">
        <v>196</v>
      </c>
      <c r="L70" s="359" t="s">
        <v>196</v>
      </c>
      <c r="M70" s="45"/>
      <c r="N70" s="45"/>
      <c r="O70" s="45"/>
      <c r="P70" s="45"/>
      <c r="Q70" s="45"/>
      <c r="R70" s="45"/>
    </row>
    <row r="71" spans="2:18" x14ac:dyDescent="0.2">
      <c r="B71" s="71" t="s">
        <v>10</v>
      </c>
      <c r="C71" s="63">
        <v>44897</v>
      </c>
      <c r="D71" s="183"/>
      <c r="E71" s="183"/>
      <c r="F71" s="183"/>
      <c r="G71" s="48"/>
      <c r="H71" s="48"/>
      <c r="I71" s="183"/>
      <c r="J71" s="356" t="s">
        <v>196</v>
      </c>
      <c r="K71" s="356" t="s">
        <v>196</v>
      </c>
      <c r="L71" s="359" t="s">
        <v>196</v>
      </c>
      <c r="M71" s="45"/>
      <c r="N71" s="45"/>
      <c r="O71" s="45"/>
      <c r="P71" s="45"/>
      <c r="Q71" s="45"/>
      <c r="R71" s="45"/>
    </row>
    <row r="72" spans="2:18" x14ac:dyDescent="0.2">
      <c r="B72" s="37" t="s">
        <v>11</v>
      </c>
      <c r="C72" s="53">
        <v>44898</v>
      </c>
      <c r="D72" s="207"/>
      <c r="E72" s="208"/>
      <c r="F72" s="208"/>
      <c r="G72" s="208"/>
      <c r="H72" s="208"/>
      <c r="I72" s="208"/>
      <c r="J72" s="208"/>
      <c r="K72" s="208"/>
      <c r="L72" s="209"/>
      <c r="M72" s="45"/>
      <c r="N72" s="45"/>
      <c r="O72" s="45"/>
      <c r="P72" s="45"/>
      <c r="Q72" s="45"/>
      <c r="R72" s="45"/>
    </row>
    <row r="73" spans="2:18" x14ac:dyDescent="0.2">
      <c r="B73" s="37" t="s">
        <v>12</v>
      </c>
      <c r="C73" s="53">
        <v>44899</v>
      </c>
      <c r="D73" s="207"/>
      <c r="E73" s="208"/>
      <c r="F73" s="208"/>
      <c r="G73" s="208"/>
      <c r="H73" s="208"/>
      <c r="I73" s="208"/>
      <c r="J73" s="208"/>
      <c r="K73" s="208"/>
      <c r="L73" s="209"/>
      <c r="M73" s="45"/>
      <c r="N73" s="45"/>
      <c r="O73" s="45"/>
      <c r="P73" s="45"/>
      <c r="Q73" s="45"/>
      <c r="R73" s="45"/>
    </row>
    <row r="74" spans="2:18" x14ac:dyDescent="0.2">
      <c r="B74" s="33" t="s">
        <v>6</v>
      </c>
      <c r="C74" s="63">
        <v>44900</v>
      </c>
      <c r="D74" s="48"/>
      <c r="E74" s="48"/>
      <c r="F74" s="48"/>
      <c r="G74" s="48"/>
      <c r="H74" s="48"/>
      <c r="I74" s="48"/>
      <c r="J74" s="356" t="s">
        <v>196</v>
      </c>
      <c r="K74" s="356" t="s">
        <v>196</v>
      </c>
      <c r="L74" s="359" t="s">
        <v>196</v>
      </c>
      <c r="M74" s="45"/>
      <c r="N74" s="45"/>
      <c r="O74" s="45"/>
      <c r="P74" s="45"/>
      <c r="Q74" s="45"/>
      <c r="R74" s="45"/>
    </row>
    <row r="75" spans="2:18" x14ac:dyDescent="0.2">
      <c r="B75" s="33" t="s">
        <v>7</v>
      </c>
      <c r="C75" s="63">
        <v>44901</v>
      </c>
      <c r="D75" s="48"/>
      <c r="E75" s="48"/>
      <c r="F75" s="48"/>
      <c r="G75" s="48"/>
      <c r="H75" s="48"/>
      <c r="I75" s="48"/>
      <c r="J75" s="356" t="s">
        <v>196</v>
      </c>
      <c r="K75" s="356" t="s">
        <v>196</v>
      </c>
      <c r="L75" s="359" t="s">
        <v>196</v>
      </c>
      <c r="M75" s="45"/>
      <c r="N75" s="45"/>
      <c r="O75" s="45"/>
      <c r="P75" s="45"/>
      <c r="Q75" s="45"/>
      <c r="R75" s="45"/>
    </row>
    <row r="76" spans="2:18" x14ac:dyDescent="0.2">
      <c r="B76" s="33" t="s">
        <v>8</v>
      </c>
      <c r="C76" s="63">
        <v>44902</v>
      </c>
      <c r="D76" s="48"/>
      <c r="E76" s="48"/>
      <c r="F76" s="48"/>
      <c r="G76" s="48"/>
      <c r="H76" s="48"/>
      <c r="I76" s="48"/>
      <c r="J76" s="356" t="s">
        <v>196</v>
      </c>
      <c r="K76" s="356" t="s">
        <v>196</v>
      </c>
      <c r="L76" s="359" t="s">
        <v>196</v>
      </c>
      <c r="M76" s="45"/>
      <c r="N76" s="45"/>
      <c r="O76" s="45"/>
      <c r="P76" s="45"/>
      <c r="Q76" s="45"/>
      <c r="R76" s="45"/>
    </row>
    <row r="77" spans="2:18" x14ac:dyDescent="0.2">
      <c r="B77" s="37" t="s">
        <v>9</v>
      </c>
      <c r="C77" s="53">
        <v>44903</v>
      </c>
      <c r="D77" s="207"/>
      <c r="E77" s="208"/>
      <c r="F77" s="208"/>
      <c r="G77" s="208"/>
      <c r="H77" s="208"/>
      <c r="I77" s="208"/>
      <c r="J77" s="208"/>
      <c r="K77" s="208"/>
      <c r="L77" s="209"/>
      <c r="M77" s="45"/>
      <c r="N77" s="45"/>
      <c r="O77" s="45"/>
      <c r="P77" s="45"/>
      <c r="Q77" s="45"/>
      <c r="R77" s="45"/>
    </row>
    <row r="78" spans="2:18" x14ac:dyDescent="0.2">
      <c r="B78" s="52" t="s">
        <v>10</v>
      </c>
      <c r="C78" s="53">
        <v>44904</v>
      </c>
      <c r="D78" s="102" t="s">
        <v>72</v>
      </c>
      <c r="E78" s="103"/>
      <c r="F78" s="103"/>
      <c r="G78" s="103"/>
      <c r="H78" s="103"/>
      <c r="I78" s="103"/>
      <c r="J78" s="103"/>
      <c r="K78" s="103"/>
      <c r="L78" s="367"/>
      <c r="M78" s="45"/>
      <c r="N78" s="45"/>
      <c r="O78" s="45"/>
      <c r="P78" s="45"/>
      <c r="Q78" s="45"/>
      <c r="R78" s="45"/>
    </row>
    <row r="79" spans="2:18" x14ac:dyDescent="0.2">
      <c r="B79" s="37" t="s">
        <v>11</v>
      </c>
      <c r="C79" s="53">
        <v>44905</v>
      </c>
      <c r="D79" s="207"/>
      <c r="E79" s="208"/>
      <c r="F79" s="208"/>
      <c r="G79" s="208"/>
      <c r="H79" s="208"/>
      <c r="I79" s="208"/>
      <c r="J79" s="208"/>
      <c r="K79" s="208"/>
      <c r="L79" s="209"/>
      <c r="M79" s="45"/>
      <c r="N79" s="45"/>
      <c r="O79" s="45"/>
      <c r="P79" s="45"/>
      <c r="Q79" s="45"/>
      <c r="R79" s="45"/>
    </row>
    <row r="80" spans="2:18" x14ac:dyDescent="0.2">
      <c r="B80" s="37" t="s">
        <v>12</v>
      </c>
      <c r="C80" s="53">
        <v>44906</v>
      </c>
      <c r="D80" s="207"/>
      <c r="E80" s="208"/>
      <c r="F80" s="208"/>
      <c r="G80" s="208"/>
      <c r="H80" s="208"/>
      <c r="I80" s="208"/>
      <c r="J80" s="208"/>
      <c r="K80" s="208"/>
      <c r="L80" s="209"/>
      <c r="M80" s="45"/>
      <c r="N80" s="45"/>
      <c r="O80" s="45"/>
      <c r="P80" s="45"/>
      <c r="Q80" s="45"/>
      <c r="R80" s="45"/>
    </row>
    <row r="81" spans="2:18" x14ac:dyDescent="0.2">
      <c r="B81" s="33" t="s">
        <v>6</v>
      </c>
      <c r="C81" s="63">
        <v>44907</v>
      </c>
      <c r="D81" s="48"/>
      <c r="E81" s="48"/>
      <c r="F81" s="48"/>
      <c r="G81" s="48"/>
      <c r="H81" s="48"/>
      <c r="I81" s="48"/>
      <c r="J81" s="356" t="s">
        <v>196</v>
      </c>
      <c r="K81" s="356" t="s">
        <v>196</v>
      </c>
      <c r="L81" s="359" t="s">
        <v>196</v>
      </c>
      <c r="M81" s="45"/>
      <c r="N81" s="45"/>
      <c r="O81" s="45"/>
      <c r="P81" s="45"/>
      <c r="Q81" s="45"/>
      <c r="R81" s="45"/>
    </row>
    <row r="82" spans="2:18" x14ac:dyDescent="0.2">
      <c r="B82" s="33" t="s">
        <v>7</v>
      </c>
      <c r="C82" s="63">
        <v>44908</v>
      </c>
      <c r="D82" s="48"/>
      <c r="E82" s="48"/>
      <c r="F82" s="48"/>
      <c r="G82" s="48"/>
      <c r="H82" s="48"/>
      <c r="I82" s="48"/>
      <c r="J82" s="356" t="s">
        <v>196</v>
      </c>
      <c r="K82" s="356" t="s">
        <v>196</v>
      </c>
      <c r="L82" s="359" t="s">
        <v>196</v>
      </c>
      <c r="M82" s="45"/>
      <c r="N82" s="45"/>
      <c r="O82" s="45"/>
      <c r="P82" s="45"/>
      <c r="Q82" s="45"/>
      <c r="R82" s="45"/>
    </row>
    <row r="83" spans="2:18" x14ac:dyDescent="0.2">
      <c r="B83" s="33" t="s">
        <v>8</v>
      </c>
      <c r="C83" s="63">
        <v>44909</v>
      </c>
      <c r="D83" s="48"/>
      <c r="E83" s="48"/>
      <c r="F83" s="48"/>
      <c r="G83" s="48"/>
      <c r="H83" s="48"/>
      <c r="I83" s="48"/>
      <c r="J83" s="48"/>
      <c r="K83" s="48"/>
      <c r="L83" s="50"/>
      <c r="M83" s="45"/>
      <c r="N83" s="45"/>
      <c r="O83" s="45"/>
      <c r="P83" s="45"/>
      <c r="Q83" s="45"/>
      <c r="R83" s="45"/>
    </row>
    <row r="84" spans="2:18" x14ac:dyDescent="0.2">
      <c r="B84" s="33" t="s">
        <v>9</v>
      </c>
      <c r="C84" s="63">
        <v>44910</v>
      </c>
      <c r="D84" s="48"/>
      <c r="E84" s="48"/>
      <c r="F84" s="48"/>
      <c r="G84" s="48"/>
      <c r="H84" s="48"/>
      <c r="I84" s="48"/>
      <c r="J84" s="48"/>
      <c r="K84" s="48"/>
      <c r="L84" s="50"/>
      <c r="M84" s="45"/>
      <c r="N84" s="45"/>
      <c r="O84" s="45"/>
      <c r="P84" s="45"/>
      <c r="Q84" s="45"/>
      <c r="R84" s="45"/>
    </row>
    <row r="85" spans="2:18" ht="13.5" thickBot="1" x14ac:dyDescent="0.25">
      <c r="B85" s="71" t="s">
        <v>10</v>
      </c>
      <c r="C85" s="63">
        <v>44911</v>
      </c>
      <c r="D85" s="183"/>
      <c r="E85" s="183"/>
      <c r="F85" s="183"/>
      <c r="G85" s="183"/>
      <c r="H85" s="183"/>
      <c r="I85" s="183"/>
      <c r="J85" s="48"/>
      <c r="K85" s="48"/>
      <c r="L85" s="50"/>
      <c r="M85" s="45"/>
      <c r="N85" s="45"/>
      <c r="O85" s="45"/>
      <c r="P85" s="45"/>
      <c r="Q85" s="45"/>
      <c r="R85" s="45"/>
    </row>
    <row r="86" spans="2:18" x14ac:dyDescent="0.2">
      <c r="B86" s="194" t="s">
        <v>112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6"/>
    </row>
    <row r="87" spans="2:18" ht="13.5" thickBot="1" x14ac:dyDescent="0.25">
      <c r="B87" s="197"/>
      <c r="C87" s="198"/>
      <c r="D87" s="198"/>
      <c r="E87" s="198"/>
      <c r="F87" s="198"/>
      <c r="G87" s="198"/>
      <c r="H87" s="198"/>
      <c r="I87" s="198"/>
      <c r="J87" s="198"/>
      <c r="K87" s="198"/>
      <c r="L87" s="199"/>
    </row>
    <row r="88" spans="2:18" x14ac:dyDescent="0.2">
      <c r="B88" s="194" t="s">
        <v>59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6"/>
      <c r="M88" s="191"/>
      <c r="N88" s="191"/>
      <c r="O88" s="191"/>
      <c r="P88" s="191"/>
      <c r="Q88" s="191"/>
      <c r="R88" s="191"/>
    </row>
    <row r="89" spans="2:18" ht="13.5" thickBot="1" x14ac:dyDescent="0.25">
      <c r="B89" s="197"/>
      <c r="C89" s="198"/>
      <c r="D89" s="198"/>
      <c r="E89" s="198"/>
      <c r="F89" s="198"/>
      <c r="G89" s="198"/>
      <c r="H89" s="198"/>
      <c r="I89" s="198"/>
      <c r="J89" s="198"/>
      <c r="K89" s="198"/>
      <c r="L89" s="199"/>
      <c r="M89" s="191"/>
      <c r="N89" s="191"/>
      <c r="O89" s="191"/>
      <c r="P89" s="191"/>
      <c r="Q89" s="191"/>
      <c r="R89" s="191"/>
    </row>
    <row r="90" spans="2:18" x14ac:dyDescent="0.2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2:18" x14ac:dyDescent="0.2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2:18" x14ac:dyDescent="0.2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2:18" x14ac:dyDescent="0.2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2:18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2:18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2:18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</row>
    <row r="97" spans="2:12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</row>
    <row r="98" spans="2:12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</row>
    <row r="99" spans="2:12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2:12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</row>
    <row r="101" spans="2:12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</row>
    <row r="102" spans="2:12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2:12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2:12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</row>
    <row r="105" spans="2:12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</row>
    <row r="106" spans="2:12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2:12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</row>
    <row r="108" spans="2:12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</row>
    <row r="109" spans="2:12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2:12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2:12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2" spans="2:12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  <row r="113" spans="2:12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2:12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</row>
    <row r="115" spans="2:12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2:12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2:12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2:12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2:12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</row>
    <row r="120" spans="2:12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</row>
    <row r="121" spans="2:12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</row>
    <row r="122" spans="2:12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</row>
    <row r="123" spans="2:12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</row>
    <row r="124" spans="2:12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</row>
    <row r="125" spans="2:12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</row>
    <row r="126" spans="2:12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</row>
    <row r="127" spans="2:12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</row>
    <row r="128" spans="2:12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</row>
    <row r="129" spans="2:12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</row>
    <row r="130" spans="2:12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</row>
    <row r="131" spans="2:12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</row>
    <row r="132" spans="2:12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</row>
    <row r="133" spans="2:12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</row>
    <row r="134" spans="2:12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</row>
    <row r="135" spans="2:12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</row>
    <row r="136" spans="2:12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</row>
    <row r="137" spans="2:12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</row>
    <row r="138" spans="2:12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</row>
    <row r="139" spans="2:12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</row>
    <row r="140" spans="2:12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</row>
    <row r="141" spans="2:12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</row>
    <row r="142" spans="2:12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</row>
    <row r="143" spans="2:12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2:12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</row>
    <row r="145" spans="2:12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2:12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</row>
    <row r="147" spans="2:12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2:12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</row>
    <row r="149" spans="2:12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2:12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2:12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</row>
    <row r="152" spans="2:12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  <row r="498" spans="2:12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</row>
    <row r="499" spans="2:12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</row>
    <row r="500" spans="2:12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</row>
    <row r="501" spans="2:12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</row>
    <row r="502" spans="2:12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</row>
    <row r="503" spans="2:12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</row>
    <row r="504" spans="2:12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</row>
    <row r="505" spans="2:12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</row>
    <row r="506" spans="2:12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</row>
    <row r="507" spans="2:12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</row>
    <row r="508" spans="2:12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</row>
    <row r="509" spans="2:12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</row>
    <row r="510" spans="2:12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</row>
    <row r="511" spans="2:12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</row>
    <row r="512" spans="2:12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</row>
    <row r="513" spans="2:12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</row>
    <row r="514" spans="2:12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</row>
    <row r="515" spans="2:12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</row>
    <row r="516" spans="2:12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2:12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2:12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2:12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2:12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2:12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2" spans="2:12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</row>
    <row r="523" spans="2:12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2:12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2:12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2:12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2:12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2:12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2:12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</row>
    <row r="530" spans="2:12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</row>
    <row r="531" spans="2:12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</row>
    <row r="532" spans="2:12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</row>
    <row r="533" spans="2:12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</row>
    <row r="534" spans="2:12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</row>
    <row r="535" spans="2:12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</row>
    <row r="536" spans="2:12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</row>
    <row r="537" spans="2:12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</row>
    <row r="538" spans="2:12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</row>
    <row r="539" spans="2:12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</row>
    <row r="540" spans="2:12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</row>
    <row r="541" spans="2:12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</row>
    <row r="542" spans="2:12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</row>
    <row r="543" spans="2:12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</row>
    <row r="544" spans="2:12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</row>
    <row r="545" spans="2:12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</row>
    <row r="546" spans="2:12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</row>
    <row r="547" spans="2:12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</row>
    <row r="548" spans="2:12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</row>
    <row r="549" spans="2:12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</row>
    <row r="550" spans="2:12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</row>
    <row r="551" spans="2:12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</row>
    <row r="552" spans="2:12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</row>
    <row r="553" spans="2:12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</row>
    <row r="554" spans="2:12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</row>
    <row r="555" spans="2:12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</row>
    <row r="556" spans="2:12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</row>
    <row r="557" spans="2:12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</row>
    <row r="558" spans="2:12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</row>
    <row r="559" spans="2:12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</row>
    <row r="560" spans="2:12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</row>
    <row r="561" spans="2:12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</row>
    <row r="562" spans="2:12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</row>
    <row r="563" spans="2:12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</row>
    <row r="564" spans="2:12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</row>
    <row r="565" spans="2:12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</row>
    <row r="566" spans="2:12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</row>
    <row r="567" spans="2:12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</row>
    <row r="568" spans="2:12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</row>
    <row r="569" spans="2:12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</row>
    <row r="570" spans="2:12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</row>
    <row r="571" spans="2:12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</row>
    <row r="572" spans="2:12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</row>
    <row r="573" spans="2:12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</row>
    <row r="574" spans="2:12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</row>
    <row r="575" spans="2:12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</row>
    <row r="576" spans="2:12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</row>
    <row r="577" spans="2:12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</row>
    <row r="578" spans="2:12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</row>
    <row r="579" spans="2:12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</row>
    <row r="580" spans="2:12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</row>
    <row r="581" spans="2:12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</row>
    <row r="582" spans="2:12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</row>
    <row r="583" spans="2:12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</row>
    <row r="584" spans="2:12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</row>
    <row r="585" spans="2:12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</row>
    <row r="586" spans="2:12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</row>
    <row r="587" spans="2:12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</row>
    <row r="588" spans="2:12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</row>
    <row r="589" spans="2:12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</row>
    <row r="590" spans="2:12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</row>
    <row r="591" spans="2:12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</row>
    <row r="592" spans="2:12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</row>
    <row r="593" spans="2:12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</row>
    <row r="594" spans="2:12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</row>
    <row r="595" spans="2:12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</row>
    <row r="596" spans="2:12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</row>
    <row r="597" spans="2:12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</row>
    <row r="598" spans="2:12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</row>
    <row r="599" spans="2:12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</row>
    <row r="600" spans="2:12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</row>
    <row r="601" spans="2:12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</row>
    <row r="602" spans="2:12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</row>
    <row r="603" spans="2:12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</row>
    <row r="604" spans="2:12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</row>
    <row r="605" spans="2:12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</row>
    <row r="606" spans="2:12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</row>
    <row r="607" spans="2:12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</row>
    <row r="608" spans="2:12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</row>
    <row r="609" spans="2:12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</row>
    <row r="610" spans="2:12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</row>
    <row r="611" spans="2:12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</row>
    <row r="612" spans="2:12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</row>
    <row r="613" spans="2:12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</row>
    <row r="614" spans="2:12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</row>
    <row r="615" spans="2:12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</row>
    <row r="616" spans="2:12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</row>
    <row r="617" spans="2:12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</row>
    <row r="618" spans="2:12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</row>
    <row r="619" spans="2:12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</row>
    <row r="620" spans="2:12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</row>
    <row r="621" spans="2:12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</row>
    <row r="622" spans="2:12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</row>
    <row r="623" spans="2:12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</row>
    <row r="624" spans="2:12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</row>
    <row r="625" spans="2:12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</row>
    <row r="626" spans="2:12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</row>
    <row r="627" spans="2:12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</row>
    <row r="628" spans="2:12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</row>
    <row r="629" spans="2:12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</row>
    <row r="630" spans="2:12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</row>
    <row r="631" spans="2:12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</row>
    <row r="632" spans="2:12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</row>
    <row r="633" spans="2:12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</row>
    <row r="634" spans="2:12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</row>
    <row r="635" spans="2:12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</row>
    <row r="636" spans="2:12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</row>
    <row r="637" spans="2:12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</row>
    <row r="638" spans="2:12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</row>
    <row r="639" spans="2:12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</row>
    <row r="640" spans="2:12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</row>
    <row r="641" spans="2:12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</row>
    <row r="642" spans="2:12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</row>
    <row r="643" spans="2:12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</row>
    <row r="644" spans="2:12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</row>
    <row r="645" spans="2:12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</row>
    <row r="646" spans="2:12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</row>
    <row r="647" spans="2:12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</row>
    <row r="648" spans="2:12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</row>
    <row r="649" spans="2:12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</row>
    <row r="650" spans="2:12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</row>
    <row r="651" spans="2:12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</row>
    <row r="652" spans="2:12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</row>
    <row r="653" spans="2:12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</row>
    <row r="654" spans="2:12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</row>
    <row r="655" spans="2:12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</row>
    <row r="656" spans="2:12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</row>
    <row r="657" spans="2:12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</row>
    <row r="658" spans="2:12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</row>
    <row r="659" spans="2:12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</row>
    <row r="660" spans="2:12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</row>
    <row r="661" spans="2:12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</row>
    <row r="662" spans="2:12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</row>
    <row r="663" spans="2:12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</row>
    <row r="664" spans="2:12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</row>
    <row r="665" spans="2:12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</row>
    <row r="666" spans="2:12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</row>
    <row r="667" spans="2:12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</row>
    <row r="668" spans="2:12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</row>
    <row r="669" spans="2:12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</row>
    <row r="670" spans="2:12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</row>
    <row r="671" spans="2:12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</row>
    <row r="672" spans="2:12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</row>
    <row r="673" spans="2:12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</row>
    <row r="674" spans="2:12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</row>
    <row r="675" spans="2:12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</row>
    <row r="676" spans="2:12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</row>
    <row r="677" spans="2:12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</row>
    <row r="678" spans="2:12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</row>
    <row r="679" spans="2:12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</row>
    <row r="680" spans="2:12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</row>
    <row r="681" spans="2:12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</row>
    <row r="682" spans="2:12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</row>
    <row r="683" spans="2:12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</row>
    <row r="684" spans="2:12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</row>
    <row r="685" spans="2:12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</row>
    <row r="686" spans="2:12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</row>
    <row r="687" spans="2:12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</row>
    <row r="688" spans="2:12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</row>
    <row r="689" spans="2:12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</row>
    <row r="690" spans="2:12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</row>
    <row r="691" spans="2:12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</row>
    <row r="692" spans="2:12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</row>
    <row r="693" spans="2:12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</row>
    <row r="694" spans="2:12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</row>
    <row r="695" spans="2:12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</row>
    <row r="696" spans="2:12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</row>
    <row r="697" spans="2:12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</row>
    <row r="698" spans="2:12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</row>
    <row r="699" spans="2:12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</row>
    <row r="700" spans="2:12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</row>
    <row r="701" spans="2:12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</row>
    <row r="702" spans="2:12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</row>
    <row r="703" spans="2:12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</row>
    <row r="704" spans="2:12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</row>
    <row r="705" spans="2:12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</row>
    <row r="706" spans="2:12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</row>
    <row r="707" spans="2:12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</row>
    <row r="708" spans="2:12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</row>
    <row r="709" spans="2:12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</row>
    <row r="710" spans="2:12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</row>
    <row r="711" spans="2:12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</row>
    <row r="712" spans="2:12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</row>
    <row r="713" spans="2:12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</row>
    <row r="714" spans="2:12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</row>
    <row r="715" spans="2:12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</row>
    <row r="716" spans="2:12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</row>
    <row r="717" spans="2:12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</row>
    <row r="718" spans="2:12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</row>
    <row r="719" spans="2:12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</row>
    <row r="720" spans="2:12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</row>
    <row r="721" spans="2:12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</row>
    <row r="722" spans="2:12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</row>
    <row r="723" spans="2:12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</row>
    <row r="724" spans="2:12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</row>
    <row r="725" spans="2:12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</row>
    <row r="726" spans="2:12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</row>
    <row r="727" spans="2:12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</row>
    <row r="728" spans="2:12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</row>
    <row r="729" spans="2:12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</row>
    <row r="730" spans="2:12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</row>
    <row r="731" spans="2:12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</row>
    <row r="732" spans="2:12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</row>
    <row r="733" spans="2:12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</row>
    <row r="734" spans="2:12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</row>
    <row r="735" spans="2:12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</row>
    <row r="736" spans="2:12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</row>
    <row r="737" spans="2:12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</row>
    <row r="738" spans="2:12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</row>
    <row r="739" spans="2:12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</row>
    <row r="740" spans="2:12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</row>
    <row r="741" spans="2:12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</row>
    <row r="742" spans="2:12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</row>
    <row r="743" spans="2:12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</row>
    <row r="744" spans="2:12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</row>
    <row r="745" spans="2:12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</row>
    <row r="746" spans="2:12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</row>
    <row r="747" spans="2:12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</row>
    <row r="748" spans="2:12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</row>
    <row r="749" spans="2:12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</row>
    <row r="750" spans="2:12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</row>
    <row r="751" spans="2:12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</row>
    <row r="752" spans="2:12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</row>
    <row r="753" spans="2:12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</row>
    <row r="754" spans="2:12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</row>
    <row r="755" spans="2:12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</row>
    <row r="756" spans="2:12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</row>
    <row r="757" spans="2:12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</row>
    <row r="758" spans="2:12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</row>
    <row r="759" spans="2:12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</row>
    <row r="760" spans="2:12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</row>
    <row r="761" spans="2:12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</row>
    <row r="762" spans="2:12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</row>
    <row r="763" spans="2:12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</row>
    <row r="764" spans="2:12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</row>
    <row r="765" spans="2:12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</row>
    <row r="766" spans="2:12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</row>
    <row r="767" spans="2:12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</row>
    <row r="768" spans="2:12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</row>
    <row r="769" spans="2:12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</row>
    <row r="770" spans="2:12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</row>
    <row r="771" spans="2:12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</row>
    <row r="772" spans="2:12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</row>
    <row r="773" spans="2:12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</row>
    <row r="774" spans="2:12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</row>
    <row r="775" spans="2:12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</row>
    <row r="776" spans="2:12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</row>
    <row r="777" spans="2:12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</row>
    <row r="778" spans="2:12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</row>
    <row r="779" spans="2:12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</row>
    <row r="780" spans="2:12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</row>
    <row r="781" spans="2:12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</row>
    <row r="782" spans="2:12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</row>
    <row r="783" spans="2:12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</row>
    <row r="784" spans="2:12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</row>
    <row r="785" spans="2:12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</row>
    <row r="786" spans="2:12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</row>
    <row r="787" spans="2:12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</row>
    <row r="788" spans="2:12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</row>
    <row r="789" spans="2:12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</row>
    <row r="790" spans="2:12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</row>
    <row r="791" spans="2:12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</row>
    <row r="792" spans="2:12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</row>
    <row r="793" spans="2:12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</row>
    <row r="794" spans="2:12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</row>
    <row r="795" spans="2:12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2:12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2:12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</row>
    <row r="798" spans="2:12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</row>
    <row r="799" spans="2:12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</row>
    <row r="800" spans="2:12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</row>
    <row r="801" spans="2:12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</row>
    <row r="802" spans="2:12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</row>
    <row r="803" spans="2:12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</row>
    <row r="804" spans="2:12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</row>
    <row r="805" spans="2:12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</row>
    <row r="806" spans="2:12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</row>
    <row r="807" spans="2:12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</row>
    <row r="808" spans="2:12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</row>
    <row r="809" spans="2:12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</row>
    <row r="810" spans="2:12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</row>
    <row r="811" spans="2:12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</row>
    <row r="812" spans="2:12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</row>
    <row r="813" spans="2:12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</row>
    <row r="814" spans="2:12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</row>
    <row r="815" spans="2:12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</row>
    <row r="816" spans="2:12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</row>
    <row r="817" spans="2:12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</row>
    <row r="818" spans="2:12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</row>
    <row r="819" spans="2:12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</row>
    <row r="820" spans="2:12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</row>
    <row r="821" spans="2:12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</row>
    <row r="822" spans="2:12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</row>
    <row r="823" spans="2:12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</row>
    <row r="824" spans="2:12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</row>
    <row r="825" spans="2:12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</row>
    <row r="826" spans="2:12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</row>
    <row r="827" spans="2:12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</row>
    <row r="828" spans="2:12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</row>
    <row r="829" spans="2:12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</row>
    <row r="830" spans="2:12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</row>
    <row r="831" spans="2:12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</row>
    <row r="832" spans="2:12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</row>
    <row r="833" spans="2:12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</row>
    <row r="834" spans="2:12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</row>
    <row r="835" spans="2:12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</row>
    <row r="836" spans="2:12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</row>
    <row r="837" spans="2:12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</row>
    <row r="838" spans="2:12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2:12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</row>
    <row r="840" spans="2:12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</row>
    <row r="841" spans="2:12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</row>
    <row r="842" spans="2:12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</row>
    <row r="843" spans="2:12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</row>
    <row r="844" spans="2:12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</row>
    <row r="845" spans="2:12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</row>
    <row r="846" spans="2:12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</row>
    <row r="847" spans="2:12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</row>
    <row r="848" spans="2:12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</row>
    <row r="849" spans="2:12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</row>
    <row r="850" spans="2:12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</row>
    <row r="851" spans="2:12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</row>
    <row r="852" spans="2:12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</row>
    <row r="853" spans="2:12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</row>
    <row r="854" spans="2:12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</row>
    <row r="855" spans="2:12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</row>
    <row r="856" spans="2:12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</row>
    <row r="857" spans="2:12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</row>
    <row r="858" spans="2:12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</row>
    <row r="859" spans="2:12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</row>
    <row r="860" spans="2:12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</row>
    <row r="861" spans="2:12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</row>
    <row r="862" spans="2:12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</row>
    <row r="863" spans="2:12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</row>
    <row r="864" spans="2:12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</row>
    <row r="865" spans="2:12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</row>
    <row r="866" spans="2:12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</row>
    <row r="867" spans="2:12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</row>
    <row r="868" spans="2:12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</row>
    <row r="869" spans="2:12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</row>
    <row r="870" spans="2:12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</row>
    <row r="871" spans="2:12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</row>
    <row r="872" spans="2:12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</row>
    <row r="873" spans="2:12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</row>
    <row r="874" spans="2:12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</row>
    <row r="875" spans="2:12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</row>
    <row r="876" spans="2:12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</row>
    <row r="877" spans="2:12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</row>
    <row r="878" spans="2:12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</row>
    <row r="879" spans="2:12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</row>
    <row r="880" spans="2:12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</row>
    <row r="881" spans="2:12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</row>
    <row r="882" spans="2:12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</row>
    <row r="883" spans="2:12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</row>
    <row r="884" spans="2:12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</row>
    <row r="885" spans="2:12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</row>
    <row r="886" spans="2:12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</row>
    <row r="887" spans="2:12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</row>
    <row r="888" spans="2:12" x14ac:dyDescent="0.2"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</row>
    <row r="889" spans="2:12" x14ac:dyDescent="0.2"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</row>
    <row r="890" spans="2:12" x14ac:dyDescent="0.2"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</row>
    <row r="891" spans="2:12" x14ac:dyDescent="0.2"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</row>
    <row r="892" spans="2:12" x14ac:dyDescent="0.2"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</row>
    <row r="893" spans="2:12" x14ac:dyDescent="0.2"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</row>
    <row r="894" spans="2:12" x14ac:dyDescent="0.2"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</row>
    <row r="895" spans="2:12" x14ac:dyDescent="0.2"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</row>
    <row r="896" spans="2:12" x14ac:dyDescent="0.2"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</row>
    <row r="897" spans="2:12" x14ac:dyDescent="0.2"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</row>
    <row r="898" spans="2:12" x14ac:dyDescent="0.2"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</row>
    <row r="899" spans="2:12" x14ac:dyDescent="0.2"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</row>
    <row r="900" spans="2:12" x14ac:dyDescent="0.2"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</row>
    <row r="901" spans="2:12" x14ac:dyDescent="0.2"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</row>
    <row r="902" spans="2:12" x14ac:dyDescent="0.2"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</row>
    <row r="903" spans="2:12" x14ac:dyDescent="0.2"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</row>
    <row r="904" spans="2:12" x14ac:dyDescent="0.2"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</row>
    <row r="905" spans="2:12" x14ac:dyDescent="0.2"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</row>
    <row r="906" spans="2:12" x14ac:dyDescent="0.2"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</row>
    <row r="907" spans="2:12" x14ac:dyDescent="0.2"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</row>
    <row r="908" spans="2:12" x14ac:dyDescent="0.2">
      <c r="B908" s="163"/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</row>
    <row r="909" spans="2:12" x14ac:dyDescent="0.2">
      <c r="B909" s="163"/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</row>
    <row r="910" spans="2:12" x14ac:dyDescent="0.2">
      <c r="B910" s="163"/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</row>
    <row r="911" spans="2:12" x14ac:dyDescent="0.2">
      <c r="B911" s="163"/>
      <c r="C911" s="163"/>
      <c r="D911" s="163"/>
      <c r="E911" s="163"/>
      <c r="F911" s="163"/>
      <c r="G911" s="163"/>
      <c r="H911" s="163"/>
      <c r="I911" s="163"/>
      <c r="J911" s="163"/>
      <c r="K911" s="163"/>
      <c r="L911" s="163"/>
    </row>
    <row r="912" spans="2:12" x14ac:dyDescent="0.2">
      <c r="B912" s="163"/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</row>
    <row r="913" spans="2:18" x14ac:dyDescent="0.2">
      <c r="B913" s="163"/>
      <c r="C913" s="163"/>
      <c r="D913" s="163"/>
      <c r="E913" s="163"/>
      <c r="F913" s="163"/>
      <c r="G913" s="163"/>
      <c r="H913" s="163"/>
      <c r="I913" s="163"/>
      <c r="J913" s="163"/>
      <c r="K913" s="163"/>
      <c r="L913" s="163"/>
    </row>
    <row r="914" spans="2:18" x14ac:dyDescent="0.2">
      <c r="B914" s="163"/>
      <c r="C914" s="163"/>
      <c r="D914" s="163"/>
      <c r="E914" s="163"/>
      <c r="F914" s="163"/>
      <c r="G914" s="163"/>
      <c r="H914" s="163"/>
      <c r="I914" s="163"/>
      <c r="J914" s="163"/>
      <c r="K914" s="163"/>
      <c r="L914" s="163"/>
    </row>
    <row r="915" spans="2:18" x14ac:dyDescent="0.2">
      <c r="B915" s="163"/>
      <c r="C915" s="163"/>
      <c r="D915" s="163"/>
      <c r="E915" s="163"/>
      <c r="F915" s="163"/>
      <c r="G915" s="163"/>
      <c r="H915" s="163"/>
      <c r="I915" s="163"/>
      <c r="J915" s="163"/>
      <c r="K915" s="163"/>
      <c r="L915" s="163"/>
    </row>
    <row r="916" spans="2:18" x14ac:dyDescent="0.2">
      <c r="B916" s="163"/>
      <c r="C916" s="163"/>
      <c r="D916" s="163"/>
      <c r="E916" s="163"/>
      <c r="F916" s="163"/>
      <c r="G916" s="163"/>
      <c r="H916" s="163"/>
      <c r="I916" s="163"/>
      <c r="J916" s="163"/>
      <c r="K916" s="163"/>
      <c r="L916" s="163"/>
    </row>
    <row r="917" spans="2:18" x14ac:dyDescent="0.2">
      <c r="B917" s="163"/>
      <c r="C917" s="163"/>
      <c r="D917" s="163"/>
      <c r="E917" s="163"/>
      <c r="F917" s="163"/>
      <c r="G917" s="163"/>
      <c r="H917" s="163"/>
      <c r="I917" s="163"/>
      <c r="J917" s="163"/>
      <c r="K917" s="163"/>
      <c r="L917" s="163"/>
    </row>
    <row r="918" spans="2:18" x14ac:dyDescent="0.2">
      <c r="B918" s="163"/>
      <c r="C918" s="163"/>
      <c r="D918" s="163"/>
      <c r="E918" s="163"/>
      <c r="F918" s="163"/>
      <c r="G918" s="163"/>
      <c r="H918" s="163"/>
      <c r="I918" s="163"/>
      <c r="J918" s="163"/>
      <c r="K918" s="163"/>
      <c r="L918" s="163"/>
    </row>
    <row r="919" spans="2:18" x14ac:dyDescent="0.2">
      <c r="B919" s="163"/>
      <c r="C919" s="163"/>
      <c r="D919" s="163"/>
      <c r="E919" s="163"/>
      <c r="F919" s="163"/>
      <c r="G919" s="163"/>
      <c r="H919" s="163"/>
      <c r="I919" s="163"/>
      <c r="J919" s="163"/>
      <c r="K919" s="163"/>
      <c r="L919" s="163"/>
    </row>
    <row r="920" spans="2:18" x14ac:dyDescent="0.2">
      <c r="B920" s="163"/>
      <c r="C920" s="163"/>
      <c r="D920" s="163"/>
      <c r="E920" s="163"/>
      <c r="F920" s="163"/>
      <c r="G920" s="163"/>
      <c r="H920" s="163"/>
      <c r="I920" s="163"/>
      <c r="J920" s="163"/>
      <c r="K920" s="163"/>
      <c r="L920" s="163"/>
    </row>
    <row r="921" spans="2:18" x14ac:dyDescent="0.2">
      <c r="B921" s="163"/>
      <c r="C921" s="163"/>
      <c r="D921" s="163"/>
      <c r="E921" s="163"/>
      <c r="F921" s="163"/>
      <c r="G921" s="163"/>
      <c r="H921" s="163"/>
      <c r="I921" s="163"/>
      <c r="J921" s="163"/>
      <c r="K921" s="163"/>
      <c r="L921" s="163"/>
    </row>
    <row r="922" spans="2:18" x14ac:dyDescent="0.2">
      <c r="B922" s="163"/>
      <c r="C922" s="163"/>
      <c r="D922" s="163"/>
      <c r="E922" s="163"/>
      <c r="F922" s="163"/>
      <c r="G922" s="163"/>
      <c r="H922" s="163"/>
      <c r="I922" s="163"/>
      <c r="J922" s="163"/>
      <c r="K922" s="163"/>
      <c r="L922" s="163"/>
    </row>
    <row r="923" spans="2:18" x14ac:dyDescent="0.2">
      <c r="B923" s="163"/>
      <c r="C923" s="163"/>
      <c r="D923" s="163"/>
      <c r="E923" s="163"/>
      <c r="F923" s="163"/>
      <c r="G923" s="163"/>
      <c r="H923" s="163"/>
      <c r="I923" s="163"/>
      <c r="J923" s="163"/>
      <c r="K923" s="163"/>
      <c r="L923" s="163"/>
    </row>
    <row r="924" spans="2:18" x14ac:dyDescent="0.2">
      <c r="B924" s="163"/>
      <c r="C924" s="163"/>
      <c r="D924" s="163"/>
      <c r="E924" s="163"/>
      <c r="F924" s="163"/>
      <c r="G924" s="163"/>
      <c r="H924" s="163"/>
      <c r="I924" s="163"/>
      <c r="J924" s="163"/>
      <c r="K924" s="163"/>
      <c r="L924" s="163"/>
    </row>
    <row r="925" spans="2:18" x14ac:dyDescent="0.2">
      <c r="B925" s="163"/>
      <c r="C925" s="163"/>
      <c r="D925" s="163"/>
      <c r="E925" s="163"/>
      <c r="F925" s="163"/>
      <c r="G925" s="163"/>
      <c r="H925" s="163"/>
      <c r="I925" s="163"/>
      <c r="J925" s="163"/>
      <c r="K925" s="163"/>
      <c r="L925" s="163"/>
    </row>
    <row r="926" spans="2:18" x14ac:dyDescent="0.2">
      <c r="B926" s="163"/>
      <c r="C926" s="163"/>
      <c r="D926" s="163"/>
      <c r="E926" s="163"/>
      <c r="F926" s="163"/>
      <c r="G926" s="163"/>
      <c r="H926" s="163"/>
      <c r="I926" s="163"/>
      <c r="J926" s="163"/>
      <c r="K926" s="163"/>
      <c r="L926" s="163"/>
    </row>
    <row r="927" spans="2:18" x14ac:dyDescent="0.2">
      <c r="B927" s="3"/>
      <c r="C927" s="3"/>
      <c r="D927" s="3"/>
      <c r="E927" s="3"/>
      <c r="F927" s="3"/>
      <c r="G927" s="3"/>
      <c r="H927" s="3"/>
      <c r="I927" s="3"/>
      <c r="J927" s="4"/>
      <c r="K927" s="4"/>
      <c r="L927" s="4"/>
    </row>
    <row r="928" spans="2:18" x14ac:dyDescent="0.2">
      <c r="O928" s="1"/>
      <c r="P928" s="1"/>
      <c r="Q928" s="1"/>
      <c r="R928" s="1"/>
    </row>
    <row r="929" spans="15:18" x14ac:dyDescent="0.2">
      <c r="O929" s="1"/>
      <c r="P929" s="1"/>
      <c r="Q929" s="1"/>
      <c r="R929" s="1"/>
    </row>
    <row r="930" spans="15:18" x14ac:dyDescent="0.2">
      <c r="O930" s="1"/>
      <c r="P930" s="1"/>
      <c r="Q930" s="1"/>
      <c r="R930" s="1"/>
    </row>
    <row r="931" spans="15:18" x14ac:dyDescent="0.2">
      <c r="O931" s="1"/>
      <c r="P931" s="1"/>
      <c r="Q931" s="1"/>
      <c r="R931" s="1"/>
    </row>
    <row r="932" spans="15:18" x14ac:dyDescent="0.2">
      <c r="O932" s="1"/>
      <c r="P932" s="1"/>
      <c r="Q932" s="1"/>
      <c r="R932" s="1"/>
    </row>
    <row r="933" spans="15:18" x14ac:dyDescent="0.2">
      <c r="O933" s="1"/>
      <c r="P933" s="1"/>
      <c r="Q933" s="1"/>
      <c r="R933" s="1"/>
    </row>
    <row r="934" spans="15:18" x14ac:dyDescent="0.2">
      <c r="O934" s="1"/>
      <c r="P934" s="1"/>
      <c r="Q934" s="1"/>
      <c r="R934" s="1"/>
    </row>
    <row r="935" spans="15:18" x14ac:dyDescent="0.2">
      <c r="O935" s="1"/>
      <c r="P935" s="1"/>
      <c r="Q935" s="1"/>
      <c r="R935" s="1"/>
    </row>
    <row r="936" spans="15:18" x14ac:dyDescent="0.2">
      <c r="O936" s="1"/>
      <c r="P936" s="1"/>
      <c r="Q936" s="1"/>
      <c r="R936" s="1"/>
    </row>
    <row r="937" spans="15:18" x14ac:dyDescent="0.2">
      <c r="O937" s="1"/>
      <c r="P937" s="1"/>
      <c r="Q937" s="1"/>
      <c r="R937" s="1"/>
    </row>
    <row r="938" spans="15:18" x14ac:dyDescent="0.2">
      <c r="O938" s="1"/>
      <c r="P938" s="1"/>
      <c r="Q938" s="1"/>
      <c r="R938" s="1"/>
    </row>
    <row r="939" spans="15:18" x14ac:dyDescent="0.2">
      <c r="O939" s="1"/>
      <c r="P939" s="1"/>
      <c r="Q939" s="1"/>
      <c r="R939" s="1"/>
    </row>
    <row r="940" spans="15:18" x14ac:dyDescent="0.2">
      <c r="O940" s="1"/>
      <c r="P940" s="1"/>
      <c r="Q940" s="1"/>
      <c r="R940" s="1"/>
    </row>
    <row r="941" spans="15:18" x14ac:dyDescent="0.2">
      <c r="O941" s="1"/>
      <c r="P941" s="1"/>
      <c r="Q941" s="1"/>
      <c r="R941" s="1"/>
    </row>
    <row r="942" spans="15:18" x14ac:dyDescent="0.2">
      <c r="O942" s="1"/>
      <c r="P942" s="1"/>
      <c r="Q942" s="1"/>
      <c r="R942" s="1"/>
    </row>
    <row r="943" spans="15:18" x14ac:dyDescent="0.2">
      <c r="O943" s="1"/>
      <c r="P943" s="1"/>
      <c r="Q943" s="1"/>
      <c r="R943" s="1"/>
    </row>
    <row r="944" spans="15:18" x14ac:dyDescent="0.2">
      <c r="O944" s="1"/>
      <c r="P944" s="1"/>
      <c r="Q944" s="1"/>
      <c r="R944" s="1"/>
    </row>
    <row r="945" spans="15:18" x14ac:dyDescent="0.2">
      <c r="O945" s="1"/>
      <c r="P945" s="1"/>
      <c r="Q945" s="1"/>
      <c r="R945" s="1"/>
    </row>
    <row r="946" spans="15:18" x14ac:dyDescent="0.2">
      <c r="O946" s="1"/>
      <c r="P946" s="1"/>
      <c r="Q946" s="1"/>
      <c r="R946" s="1"/>
    </row>
    <row r="947" spans="15:18" x14ac:dyDescent="0.2">
      <c r="O947" s="1"/>
      <c r="P947" s="1"/>
      <c r="Q947" s="1"/>
      <c r="R947" s="1"/>
    </row>
    <row r="948" spans="15:18" x14ac:dyDescent="0.2">
      <c r="O948" s="1"/>
      <c r="P948" s="1"/>
      <c r="Q948" s="1"/>
      <c r="R948" s="1"/>
    </row>
    <row r="949" spans="15:18" x14ac:dyDescent="0.2">
      <c r="O949" s="1"/>
      <c r="P949" s="1"/>
      <c r="Q949" s="1"/>
      <c r="R949" s="1"/>
    </row>
    <row r="950" spans="15:18" x14ac:dyDescent="0.2">
      <c r="O950" s="1"/>
      <c r="P950" s="1"/>
      <c r="Q950" s="1"/>
      <c r="R950" s="1"/>
    </row>
    <row r="951" spans="15:18" x14ac:dyDescent="0.2">
      <c r="O951" s="1"/>
      <c r="P951" s="1"/>
      <c r="Q951" s="1"/>
      <c r="R951" s="1"/>
    </row>
    <row r="952" spans="15:18" x14ac:dyDescent="0.2">
      <c r="O952" s="1"/>
      <c r="P952" s="1"/>
      <c r="Q952" s="1"/>
      <c r="R952" s="1"/>
    </row>
    <row r="953" spans="15:18" x14ac:dyDescent="0.2">
      <c r="O953" s="1"/>
      <c r="P953" s="1"/>
      <c r="Q953" s="1"/>
      <c r="R953" s="1"/>
    </row>
    <row r="954" spans="15:18" x14ac:dyDescent="0.2">
      <c r="O954" s="1"/>
      <c r="P954" s="1"/>
      <c r="Q954" s="1"/>
      <c r="R954" s="1"/>
    </row>
    <row r="955" spans="15:18" x14ac:dyDescent="0.2">
      <c r="O955" s="1"/>
      <c r="P955" s="1"/>
      <c r="Q955" s="1"/>
      <c r="R955" s="1"/>
    </row>
    <row r="956" spans="15:18" x14ac:dyDescent="0.2">
      <c r="O956" s="1"/>
      <c r="P956" s="1"/>
      <c r="Q956" s="1"/>
      <c r="R956" s="1"/>
    </row>
    <row r="957" spans="15:18" x14ac:dyDescent="0.2">
      <c r="O957" s="1"/>
      <c r="P957" s="1"/>
      <c r="Q957" s="1"/>
      <c r="R957" s="1"/>
    </row>
    <row r="958" spans="15:18" x14ac:dyDescent="0.2">
      <c r="O958" s="1"/>
      <c r="P958" s="1"/>
      <c r="Q958" s="1"/>
      <c r="R958" s="1"/>
    </row>
    <row r="959" spans="15:18" x14ac:dyDescent="0.2">
      <c r="O959" s="1"/>
      <c r="P959" s="1"/>
      <c r="Q959" s="1"/>
      <c r="R959" s="1"/>
    </row>
    <row r="960" spans="15:18" x14ac:dyDescent="0.2">
      <c r="O960" s="1"/>
      <c r="P960" s="1"/>
      <c r="Q960" s="1"/>
      <c r="R960" s="1"/>
    </row>
    <row r="961" spans="15:18" x14ac:dyDescent="0.2">
      <c r="O961" s="1"/>
      <c r="P961" s="1"/>
      <c r="Q961" s="1"/>
      <c r="R961" s="1"/>
    </row>
    <row r="962" spans="15:18" x14ac:dyDescent="0.2">
      <c r="O962" s="1"/>
      <c r="P962" s="1"/>
      <c r="Q962" s="1"/>
      <c r="R962" s="1"/>
    </row>
    <row r="963" spans="15:18" x14ac:dyDescent="0.2">
      <c r="O963" s="1"/>
      <c r="P963" s="1"/>
      <c r="Q963" s="1"/>
      <c r="R963" s="1"/>
    </row>
    <row r="964" spans="15:18" x14ac:dyDescent="0.2">
      <c r="O964" s="1"/>
      <c r="P964" s="1"/>
      <c r="Q964" s="1"/>
      <c r="R964" s="1"/>
    </row>
    <row r="965" spans="15:18" x14ac:dyDescent="0.2">
      <c r="O965" s="1"/>
      <c r="P965" s="1"/>
      <c r="Q965" s="1"/>
      <c r="R965" s="1"/>
    </row>
    <row r="966" spans="15:18" x14ac:dyDescent="0.2">
      <c r="O966" s="1"/>
      <c r="P966" s="1"/>
      <c r="Q966" s="1"/>
      <c r="R966" s="1"/>
    </row>
    <row r="967" spans="15:18" x14ac:dyDescent="0.2">
      <c r="O967" s="1"/>
      <c r="P967" s="1"/>
      <c r="Q967" s="1"/>
      <c r="R967" s="1"/>
    </row>
    <row r="968" spans="15:18" x14ac:dyDescent="0.2">
      <c r="O968" s="1"/>
      <c r="P968" s="1"/>
      <c r="Q968" s="1"/>
      <c r="R968" s="1"/>
    </row>
    <row r="969" spans="15:18" x14ac:dyDescent="0.2">
      <c r="O969" s="1"/>
      <c r="P969" s="1"/>
      <c r="Q969" s="1"/>
      <c r="R969" s="1"/>
    </row>
    <row r="970" spans="15:18" x14ac:dyDescent="0.2">
      <c r="O970" s="1"/>
      <c r="P970" s="1"/>
      <c r="Q970" s="1"/>
      <c r="R970" s="1"/>
    </row>
    <row r="971" spans="15:18" x14ac:dyDescent="0.2">
      <c r="O971" s="1"/>
      <c r="P971" s="1"/>
      <c r="Q971" s="1"/>
      <c r="R971" s="1"/>
    </row>
    <row r="972" spans="15:18" x14ac:dyDescent="0.2">
      <c r="O972" s="1"/>
      <c r="P972" s="1"/>
      <c r="Q972" s="1"/>
      <c r="R972" s="1"/>
    </row>
    <row r="973" spans="15:18" x14ac:dyDescent="0.2">
      <c r="O973" s="1"/>
      <c r="P973" s="1"/>
      <c r="Q973" s="1"/>
      <c r="R973" s="1"/>
    </row>
    <row r="974" spans="15:18" x14ac:dyDescent="0.2">
      <c r="O974" s="1"/>
      <c r="P974" s="1"/>
      <c r="Q974" s="1"/>
      <c r="R974" s="1"/>
    </row>
    <row r="975" spans="15:18" x14ac:dyDescent="0.2">
      <c r="O975" s="1"/>
      <c r="P975" s="1"/>
      <c r="Q975" s="1"/>
      <c r="R975" s="1"/>
    </row>
    <row r="976" spans="15:18" x14ac:dyDescent="0.2">
      <c r="O976" s="1"/>
      <c r="P976" s="1"/>
      <c r="Q976" s="1"/>
      <c r="R976" s="1"/>
    </row>
    <row r="977" spans="15:18" x14ac:dyDescent="0.2">
      <c r="O977" s="1"/>
      <c r="P977" s="1"/>
      <c r="Q977" s="1"/>
      <c r="R977" s="1"/>
    </row>
    <row r="978" spans="15:18" x14ac:dyDescent="0.2">
      <c r="O978" s="1"/>
      <c r="P978" s="1"/>
      <c r="Q978" s="1"/>
      <c r="R978" s="1"/>
    </row>
    <row r="979" spans="15:18" x14ac:dyDescent="0.2">
      <c r="O979" s="1"/>
      <c r="P979" s="1"/>
      <c r="Q979" s="1"/>
      <c r="R979" s="1"/>
    </row>
    <row r="980" spans="15:18" x14ac:dyDescent="0.2">
      <c r="O980" s="1"/>
      <c r="P980" s="1"/>
      <c r="Q980" s="1"/>
      <c r="R980" s="1"/>
    </row>
    <row r="981" spans="15:18" x14ac:dyDescent="0.2">
      <c r="O981" s="1"/>
      <c r="P981" s="1"/>
      <c r="Q981" s="1"/>
      <c r="R981" s="1"/>
    </row>
    <row r="982" spans="15:18" x14ac:dyDescent="0.2">
      <c r="O982" s="1"/>
      <c r="P982" s="1"/>
      <c r="Q982" s="1"/>
      <c r="R982" s="1"/>
    </row>
    <row r="983" spans="15:18" x14ac:dyDescent="0.2">
      <c r="O983" s="1"/>
      <c r="P983" s="1"/>
      <c r="Q983" s="1"/>
      <c r="R983" s="1"/>
    </row>
    <row r="984" spans="15:18" x14ac:dyDescent="0.2">
      <c r="O984" s="1"/>
      <c r="P984" s="1"/>
      <c r="Q984" s="1"/>
      <c r="R984" s="1"/>
    </row>
    <row r="985" spans="15:18" x14ac:dyDescent="0.2">
      <c r="O985" s="1"/>
      <c r="P985" s="1"/>
      <c r="Q985" s="1"/>
      <c r="R985" s="1"/>
    </row>
    <row r="986" spans="15:18" x14ac:dyDescent="0.2">
      <c r="O986" s="1"/>
      <c r="P986" s="1"/>
      <c r="Q986" s="1"/>
      <c r="R986" s="1"/>
    </row>
    <row r="987" spans="15:18" x14ac:dyDescent="0.2">
      <c r="O987" s="1"/>
      <c r="P987" s="1"/>
      <c r="Q987" s="1"/>
      <c r="R987" s="1"/>
    </row>
    <row r="988" spans="15:18" x14ac:dyDescent="0.2">
      <c r="O988" s="1"/>
      <c r="P988" s="1"/>
      <c r="Q988" s="1"/>
      <c r="R988" s="1"/>
    </row>
    <row r="989" spans="15:18" x14ac:dyDescent="0.2">
      <c r="O989" s="1"/>
      <c r="P989" s="1"/>
      <c r="Q989" s="1"/>
      <c r="R989" s="1"/>
    </row>
    <row r="990" spans="15:18" x14ac:dyDescent="0.2">
      <c r="O990" s="1"/>
      <c r="P990" s="1"/>
      <c r="Q990" s="1"/>
      <c r="R990" s="1"/>
    </row>
    <row r="991" spans="15:18" x14ac:dyDescent="0.2">
      <c r="O991" s="1"/>
      <c r="P991" s="1"/>
      <c r="Q991" s="1"/>
      <c r="R991" s="1"/>
    </row>
    <row r="992" spans="15:18" x14ac:dyDescent="0.2">
      <c r="O992" s="1"/>
      <c r="P992" s="1"/>
      <c r="Q992" s="1"/>
      <c r="R992" s="1"/>
    </row>
    <row r="993" spans="15:18" x14ac:dyDescent="0.2">
      <c r="O993" s="1"/>
      <c r="P993" s="1"/>
      <c r="Q993" s="1"/>
      <c r="R993" s="1"/>
    </row>
    <row r="994" spans="15:18" x14ac:dyDescent="0.2">
      <c r="O994" s="1"/>
      <c r="P994" s="1"/>
      <c r="Q994" s="1"/>
      <c r="R994" s="1"/>
    </row>
    <row r="995" spans="15:18" x14ac:dyDescent="0.2">
      <c r="O995" s="1"/>
      <c r="P995" s="1"/>
      <c r="Q995" s="1"/>
      <c r="R995" s="1"/>
    </row>
    <row r="996" spans="15:18" x14ac:dyDescent="0.2">
      <c r="O996" s="1"/>
      <c r="P996" s="1"/>
      <c r="Q996" s="1"/>
      <c r="R996" s="1"/>
    </row>
    <row r="997" spans="15:18" x14ac:dyDescent="0.2">
      <c r="O997" s="1"/>
      <c r="P997" s="1"/>
      <c r="Q997" s="1"/>
      <c r="R997" s="1"/>
    </row>
    <row r="998" spans="15:18" x14ac:dyDescent="0.2">
      <c r="O998" s="1"/>
      <c r="P998" s="1"/>
      <c r="Q998" s="1"/>
      <c r="R998" s="1"/>
    </row>
    <row r="999" spans="15:18" x14ac:dyDescent="0.2">
      <c r="O999" s="1"/>
      <c r="P999" s="1"/>
      <c r="Q999" s="1"/>
      <c r="R999" s="1"/>
    </row>
    <row r="1000" spans="15:18" x14ac:dyDescent="0.2">
      <c r="O1000" s="1"/>
      <c r="P1000" s="1"/>
      <c r="Q1000" s="1"/>
      <c r="R1000" s="1"/>
    </row>
    <row r="1001" spans="15:18" x14ac:dyDescent="0.2">
      <c r="O1001" s="1"/>
      <c r="P1001" s="1"/>
      <c r="Q1001" s="1"/>
      <c r="R1001" s="1"/>
    </row>
    <row r="1002" spans="15:18" x14ac:dyDescent="0.2">
      <c r="O1002" s="1"/>
      <c r="P1002" s="1"/>
      <c r="Q1002" s="1"/>
      <c r="R1002" s="1"/>
    </row>
    <row r="1003" spans="15:18" x14ac:dyDescent="0.2">
      <c r="O1003" s="1"/>
      <c r="P1003" s="1"/>
      <c r="Q1003" s="1"/>
      <c r="R1003" s="1"/>
    </row>
    <row r="1004" spans="15:18" x14ac:dyDescent="0.2">
      <c r="O1004" s="1"/>
      <c r="P1004" s="1"/>
      <c r="Q1004" s="1"/>
      <c r="R1004" s="1"/>
    </row>
    <row r="1005" spans="15:18" x14ac:dyDescent="0.2">
      <c r="O1005" s="1"/>
      <c r="P1005" s="1"/>
      <c r="Q1005" s="1"/>
      <c r="R1005" s="1"/>
    </row>
    <row r="1006" spans="15:18" x14ac:dyDescent="0.2">
      <c r="O1006" s="1"/>
      <c r="P1006" s="1"/>
      <c r="Q1006" s="1"/>
      <c r="R1006" s="1"/>
    </row>
    <row r="1007" spans="15:18" x14ac:dyDescent="0.2">
      <c r="O1007" s="1"/>
      <c r="P1007" s="1"/>
      <c r="Q1007" s="1"/>
      <c r="R1007" s="1"/>
    </row>
    <row r="1008" spans="15:18" x14ac:dyDescent="0.2">
      <c r="O1008" s="1"/>
      <c r="P1008" s="1"/>
      <c r="Q1008" s="1"/>
      <c r="R1008" s="1"/>
    </row>
    <row r="1009" spans="15:18" x14ac:dyDescent="0.2">
      <c r="O1009" s="1"/>
      <c r="P1009" s="1"/>
      <c r="Q1009" s="1"/>
      <c r="R1009" s="1"/>
    </row>
    <row r="1010" spans="15:18" x14ac:dyDescent="0.2">
      <c r="O1010" s="1"/>
      <c r="P1010" s="1"/>
      <c r="Q1010" s="1"/>
      <c r="R1010" s="1"/>
    </row>
    <row r="1011" spans="15:18" x14ac:dyDescent="0.2">
      <c r="O1011" s="1"/>
      <c r="P1011" s="1"/>
      <c r="Q1011" s="1"/>
      <c r="R1011" s="1"/>
    </row>
    <row r="1012" spans="15:18" x14ac:dyDescent="0.2">
      <c r="O1012" s="1"/>
      <c r="P1012" s="1"/>
      <c r="Q1012" s="1"/>
      <c r="R1012" s="1"/>
    </row>
    <row r="1013" spans="15:18" x14ac:dyDescent="0.2">
      <c r="O1013" s="1"/>
      <c r="P1013" s="1"/>
      <c r="Q1013" s="1"/>
      <c r="R1013" s="1"/>
    </row>
    <row r="1014" spans="15:18" x14ac:dyDescent="0.2">
      <c r="O1014" s="1"/>
      <c r="P1014" s="1"/>
      <c r="Q1014" s="1"/>
      <c r="R1014" s="1"/>
    </row>
    <row r="1015" spans="15:18" x14ac:dyDescent="0.2">
      <c r="O1015" s="1"/>
      <c r="P1015" s="1"/>
      <c r="Q1015" s="1"/>
      <c r="R1015" s="1"/>
    </row>
    <row r="1016" spans="15:18" x14ac:dyDescent="0.2">
      <c r="O1016" s="1"/>
      <c r="P1016" s="1"/>
      <c r="Q1016" s="1"/>
      <c r="R1016" s="1"/>
    </row>
    <row r="1017" spans="15:18" x14ac:dyDescent="0.2">
      <c r="O1017" s="1"/>
      <c r="P1017" s="1"/>
      <c r="Q1017" s="1"/>
      <c r="R1017" s="1"/>
    </row>
    <row r="1018" spans="15:18" x14ac:dyDescent="0.2">
      <c r="O1018" s="1"/>
      <c r="P1018" s="1"/>
      <c r="Q1018" s="1"/>
      <c r="R1018" s="1"/>
    </row>
    <row r="1019" spans="15:18" x14ac:dyDescent="0.2">
      <c r="O1019" s="1"/>
      <c r="P1019" s="1"/>
      <c r="Q1019" s="1"/>
      <c r="R1019" s="1"/>
    </row>
    <row r="1020" spans="15:18" x14ac:dyDescent="0.2">
      <c r="O1020" s="1"/>
      <c r="P1020" s="1"/>
      <c r="Q1020" s="1"/>
      <c r="R1020" s="1"/>
    </row>
    <row r="1021" spans="15:18" x14ac:dyDescent="0.2">
      <c r="O1021" s="1"/>
      <c r="P1021" s="1"/>
      <c r="Q1021" s="1"/>
      <c r="R1021" s="1"/>
    </row>
    <row r="1022" spans="15:18" x14ac:dyDescent="0.2">
      <c r="O1022" s="1"/>
      <c r="P1022" s="1"/>
      <c r="Q1022" s="1"/>
      <c r="R1022" s="1"/>
    </row>
    <row r="1023" spans="15:18" x14ac:dyDescent="0.2">
      <c r="O1023" s="1"/>
      <c r="P1023" s="1"/>
      <c r="Q1023" s="1"/>
      <c r="R1023" s="1"/>
    </row>
    <row r="1024" spans="15:18" x14ac:dyDescent="0.2">
      <c r="O1024" s="1"/>
      <c r="P1024" s="1"/>
      <c r="Q1024" s="1"/>
      <c r="R1024" s="1"/>
    </row>
    <row r="1025" spans="15:18" x14ac:dyDescent="0.2">
      <c r="O1025" s="1"/>
      <c r="P1025" s="1"/>
      <c r="Q1025" s="1"/>
      <c r="R1025" s="1"/>
    </row>
    <row r="1026" spans="15:18" x14ac:dyDescent="0.2">
      <c r="O1026" s="1"/>
      <c r="P1026" s="1"/>
      <c r="Q1026" s="1"/>
      <c r="R1026" s="1"/>
    </row>
    <row r="1027" spans="15:18" x14ac:dyDescent="0.2">
      <c r="O1027" s="1"/>
      <c r="P1027" s="1"/>
      <c r="Q1027" s="1"/>
      <c r="R1027" s="1"/>
    </row>
    <row r="1028" spans="15:18" x14ac:dyDescent="0.2">
      <c r="O1028" s="1"/>
      <c r="P1028" s="1"/>
      <c r="Q1028" s="1"/>
      <c r="R1028" s="1"/>
    </row>
    <row r="1029" spans="15:18" x14ac:dyDescent="0.2">
      <c r="O1029" s="1"/>
      <c r="P1029" s="1"/>
      <c r="Q1029" s="1"/>
      <c r="R1029" s="1"/>
    </row>
    <row r="1030" spans="15:18" x14ac:dyDescent="0.2">
      <c r="O1030" s="1"/>
      <c r="P1030" s="1"/>
      <c r="Q1030" s="1"/>
      <c r="R1030" s="1"/>
    </row>
    <row r="1031" spans="15:18" x14ac:dyDescent="0.2">
      <c r="O1031" s="1"/>
      <c r="P1031" s="1"/>
      <c r="Q1031" s="1"/>
      <c r="R1031" s="1"/>
    </row>
    <row r="1032" spans="15:18" x14ac:dyDescent="0.2">
      <c r="O1032" s="1"/>
      <c r="P1032" s="1"/>
      <c r="Q1032" s="1"/>
      <c r="R1032" s="1"/>
    </row>
    <row r="1033" spans="15:18" x14ac:dyDescent="0.2">
      <c r="O1033" s="1"/>
      <c r="P1033" s="1"/>
      <c r="Q1033" s="1"/>
      <c r="R1033" s="1"/>
    </row>
    <row r="1034" spans="15:18" x14ac:dyDescent="0.2">
      <c r="O1034" s="1"/>
      <c r="P1034" s="1"/>
      <c r="Q1034" s="1"/>
      <c r="R1034" s="1"/>
    </row>
    <row r="1035" spans="15:18" x14ac:dyDescent="0.2">
      <c r="O1035" s="1"/>
      <c r="P1035" s="1"/>
      <c r="Q1035" s="1"/>
      <c r="R1035" s="1"/>
    </row>
    <row r="1036" spans="15:18" x14ac:dyDescent="0.2">
      <c r="O1036" s="1"/>
      <c r="P1036" s="1"/>
      <c r="Q1036" s="1"/>
      <c r="R1036" s="1"/>
    </row>
    <row r="1037" spans="15:18" x14ac:dyDescent="0.2">
      <c r="O1037" s="1"/>
      <c r="P1037" s="1"/>
      <c r="Q1037" s="1"/>
      <c r="R1037" s="1"/>
    </row>
    <row r="1038" spans="15:18" x14ac:dyDescent="0.2">
      <c r="O1038" s="1"/>
      <c r="P1038" s="1"/>
      <c r="Q1038" s="1"/>
      <c r="R1038" s="1"/>
    </row>
    <row r="1039" spans="15:18" x14ac:dyDescent="0.2">
      <c r="O1039" s="1"/>
      <c r="P1039" s="1"/>
      <c r="Q1039" s="1"/>
      <c r="R1039" s="1"/>
    </row>
    <row r="1040" spans="15:18" x14ac:dyDescent="0.2">
      <c r="O1040" s="1"/>
      <c r="P1040" s="1"/>
      <c r="Q1040" s="1"/>
      <c r="R1040" s="1"/>
    </row>
    <row r="1041" spans="15:18" x14ac:dyDescent="0.2">
      <c r="O1041" s="1"/>
      <c r="P1041" s="1"/>
      <c r="Q1041" s="1"/>
      <c r="R1041" s="1"/>
    </row>
    <row r="1042" spans="15:18" x14ac:dyDescent="0.2">
      <c r="O1042" s="1"/>
      <c r="P1042" s="1"/>
      <c r="Q1042" s="1"/>
      <c r="R1042" s="1"/>
    </row>
    <row r="1043" spans="15:18" x14ac:dyDescent="0.2">
      <c r="O1043" s="1"/>
      <c r="P1043" s="1"/>
      <c r="Q1043" s="1"/>
      <c r="R1043" s="1"/>
    </row>
    <row r="1044" spans="15:18" x14ac:dyDescent="0.2">
      <c r="O1044" s="1"/>
      <c r="P1044" s="1"/>
      <c r="Q1044" s="1"/>
      <c r="R1044" s="1"/>
    </row>
    <row r="1045" spans="15:18" x14ac:dyDescent="0.2">
      <c r="O1045" s="1"/>
      <c r="P1045" s="1"/>
      <c r="Q1045" s="1"/>
      <c r="R1045" s="1"/>
    </row>
    <row r="1046" spans="15:18" x14ac:dyDescent="0.2">
      <c r="O1046" s="1"/>
      <c r="P1046" s="1"/>
      <c r="Q1046" s="1"/>
      <c r="R1046" s="1"/>
    </row>
    <row r="1047" spans="15:18" x14ac:dyDescent="0.2">
      <c r="O1047" s="1"/>
      <c r="P1047" s="1"/>
      <c r="Q1047" s="1"/>
      <c r="R1047" s="1"/>
    </row>
    <row r="1048" spans="15:18" x14ac:dyDescent="0.2">
      <c r="O1048" s="1"/>
      <c r="P1048" s="1"/>
      <c r="Q1048" s="1"/>
      <c r="R1048" s="1"/>
    </row>
    <row r="1049" spans="15:18" x14ac:dyDescent="0.2">
      <c r="O1049" s="1"/>
      <c r="P1049" s="1"/>
      <c r="Q1049" s="1"/>
      <c r="R1049" s="1"/>
    </row>
    <row r="1050" spans="15:18" x14ac:dyDescent="0.2">
      <c r="O1050" s="1"/>
      <c r="P1050" s="1"/>
      <c r="Q1050" s="1"/>
      <c r="R1050" s="1"/>
    </row>
    <row r="1051" spans="15:18" x14ac:dyDescent="0.2">
      <c r="O1051" s="1"/>
      <c r="P1051" s="1"/>
      <c r="Q1051" s="1"/>
      <c r="R1051" s="1"/>
    </row>
    <row r="1052" spans="15:18" x14ac:dyDescent="0.2">
      <c r="O1052" s="1"/>
      <c r="P1052" s="1"/>
      <c r="Q1052" s="1"/>
      <c r="R1052" s="1"/>
    </row>
    <row r="1053" spans="15:18" x14ac:dyDescent="0.2">
      <c r="O1053" s="1"/>
      <c r="P1053" s="1"/>
      <c r="Q1053" s="1"/>
      <c r="R1053" s="1"/>
    </row>
    <row r="1054" spans="15:18" x14ac:dyDescent="0.2">
      <c r="O1054" s="1"/>
      <c r="P1054" s="1"/>
      <c r="Q1054" s="1"/>
      <c r="R1054" s="1"/>
    </row>
    <row r="1055" spans="15:18" x14ac:dyDescent="0.2">
      <c r="O1055" s="1"/>
      <c r="P1055" s="1"/>
      <c r="Q1055" s="1"/>
      <c r="R1055" s="1"/>
    </row>
    <row r="1056" spans="15:18" x14ac:dyDescent="0.2">
      <c r="O1056" s="1"/>
      <c r="P1056" s="1"/>
      <c r="Q1056" s="1"/>
      <c r="R1056" s="1"/>
    </row>
    <row r="1057" spans="15:18" x14ac:dyDescent="0.2">
      <c r="O1057" s="1"/>
      <c r="P1057" s="1"/>
      <c r="Q1057" s="1"/>
      <c r="R1057" s="1"/>
    </row>
    <row r="1058" spans="15:18" x14ac:dyDescent="0.2">
      <c r="O1058" s="1"/>
      <c r="P1058" s="1"/>
      <c r="Q1058" s="1"/>
      <c r="R1058" s="1"/>
    </row>
    <row r="1059" spans="15:18" x14ac:dyDescent="0.2">
      <c r="O1059" s="1"/>
      <c r="P1059" s="1"/>
      <c r="Q1059" s="1"/>
      <c r="R1059" s="1"/>
    </row>
    <row r="1060" spans="15:18" x14ac:dyDescent="0.2">
      <c r="O1060" s="1"/>
      <c r="P1060" s="1"/>
      <c r="Q1060" s="1"/>
      <c r="R1060" s="1"/>
    </row>
    <row r="1061" spans="15:18" x14ac:dyDescent="0.2">
      <c r="O1061" s="1"/>
      <c r="P1061" s="1"/>
      <c r="Q1061" s="1"/>
      <c r="R1061" s="1"/>
    </row>
    <row r="1062" spans="15:18" x14ac:dyDescent="0.2">
      <c r="O1062" s="1"/>
      <c r="P1062" s="1"/>
      <c r="Q1062" s="1"/>
      <c r="R1062" s="1"/>
    </row>
    <row r="1063" spans="15:18" x14ac:dyDescent="0.2">
      <c r="O1063" s="1"/>
      <c r="P1063" s="1"/>
      <c r="Q1063" s="1"/>
      <c r="R1063" s="1"/>
    </row>
    <row r="1064" spans="15:18" x14ac:dyDescent="0.2">
      <c r="O1064" s="1"/>
      <c r="P1064" s="1"/>
      <c r="Q1064" s="1"/>
      <c r="R1064" s="1"/>
    </row>
    <row r="1065" spans="15:18" x14ac:dyDescent="0.2">
      <c r="O1065" s="1"/>
      <c r="P1065" s="1"/>
      <c r="Q1065" s="1"/>
      <c r="R1065" s="1"/>
    </row>
    <row r="1066" spans="15:18" x14ac:dyDescent="0.2">
      <c r="O1066" s="1"/>
      <c r="P1066" s="1"/>
      <c r="Q1066" s="1"/>
      <c r="R1066" s="1"/>
    </row>
    <row r="1067" spans="15:18" x14ac:dyDescent="0.2">
      <c r="O1067" s="1"/>
      <c r="P1067" s="1"/>
      <c r="Q1067" s="1"/>
      <c r="R1067" s="1"/>
    </row>
    <row r="1068" spans="15:18" x14ac:dyDescent="0.2">
      <c r="O1068" s="1"/>
      <c r="P1068" s="1"/>
      <c r="Q1068" s="1"/>
      <c r="R1068" s="1"/>
    </row>
    <row r="1069" spans="15:18" x14ac:dyDescent="0.2">
      <c r="O1069" s="1"/>
      <c r="P1069" s="1"/>
      <c r="Q1069" s="1"/>
      <c r="R1069" s="1"/>
    </row>
    <row r="1070" spans="15:18" x14ac:dyDescent="0.2">
      <c r="O1070" s="1"/>
      <c r="P1070" s="1"/>
      <c r="Q1070" s="1"/>
      <c r="R1070" s="1"/>
    </row>
    <row r="1071" spans="15:18" x14ac:dyDescent="0.2">
      <c r="O1071" s="1"/>
      <c r="P1071" s="1"/>
      <c r="Q1071" s="1"/>
      <c r="R1071" s="1"/>
    </row>
    <row r="1072" spans="15:18" x14ac:dyDescent="0.2">
      <c r="O1072" s="1"/>
      <c r="P1072" s="1"/>
      <c r="Q1072" s="1"/>
      <c r="R1072" s="1"/>
    </row>
    <row r="1073" spans="15:18" x14ac:dyDescent="0.2">
      <c r="O1073" s="1"/>
      <c r="P1073" s="1"/>
      <c r="Q1073" s="1"/>
      <c r="R1073" s="1"/>
    </row>
    <row r="1074" spans="15:18" x14ac:dyDescent="0.2">
      <c r="O1074" s="1"/>
      <c r="P1074" s="1"/>
      <c r="Q1074" s="1"/>
      <c r="R1074" s="1"/>
    </row>
    <row r="1075" spans="15:18" x14ac:dyDescent="0.2">
      <c r="O1075" s="1"/>
      <c r="P1075" s="1"/>
      <c r="Q1075" s="1"/>
      <c r="R1075" s="1"/>
    </row>
    <row r="1076" spans="15:18" x14ac:dyDescent="0.2">
      <c r="O1076" s="1"/>
      <c r="P1076" s="1"/>
      <c r="Q1076" s="1"/>
      <c r="R1076" s="1"/>
    </row>
    <row r="1077" spans="15:18" x14ac:dyDescent="0.2">
      <c r="O1077" s="1"/>
      <c r="P1077" s="1"/>
      <c r="Q1077" s="1"/>
      <c r="R1077" s="1"/>
    </row>
    <row r="1078" spans="15:18" x14ac:dyDescent="0.2">
      <c r="O1078" s="1"/>
      <c r="P1078" s="1"/>
      <c r="Q1078" s="1"/>
      <c r="R1078" s="1"/>
    </row>
    <row r="1079" spans="15:18" x14ac:dyDescent="0.2">
      <c r="O1079" s="1"/>
      <c r="P1079" s="1"/>
      <c r="Q1079" s="1"/>
      <c r="R1079" s="1"/>
    </row>
    <row r="1080" spans="15:18" x14ac:dyDescent="0.2">
      <c r="O1080" s="1"/>
      <c r="P1080" s="1"/>
      <c r="Q1080" s="1"/>
      <c r="R1080" s="1"/>
    </row>
    <row r="1081" spans="15:18" x14ac:dyDescent="0.2">
      <c r="O1081" s="1"/>
      <c r="P1081" s="1"/>
      <c r="Q1081" s="1"/>
      <c r="R1081" s="1"/>
    </row>
    <row r="1082" spans="15:18" x14ac:dyDescent="0.2">
      <c r="O1082" s="1"/>
      <c r="P1082" s="1"/>
      <c r="Q1082" s="1"/>
      <c r="R1082" s="1"/>
    </row>
    <row r="1083" spans="15:18" x14ac:dyDescent="0.2">
      <c r="O1083" s="1"/>
      <c r="P1083" s="1"/>
      <c r="Q1083" s="1"/>
      <c r="R1083" s="1"/>
    </row>
    <row r="1084" spans="15:18" x14ac:dyDescent="0.2">
      <c r="O1084" s="1"/>
      <c r="P1084" s="1"/>
      <c r="Q1084" s="1"/>
      <c r="R1084" s="1"/>
    </row>
    <row r="1085" spans="15:18" x14ac:dyDescent="0.2">
      <c r="O1085" s="1"/>
      <c r="P1085" s="1"/>
      <c r="Q1085" s="1"/>
      <c r="R1085" s="1"/>
    </row>
    <row r="1086" spans="15:18" x14ac:dyDescent="0.2">
      <c r="O1086" s="1"/>
      <c r="P1086" s="1"/>
      <c r="Q1086" s="1"/>
      <c r="R1086" s="1"/>
    </row>
    <row r="1087" spans="15:18" x14ac:dyDescent="0.2">
      <c r="O1087" s="1"/>
      <c r="P1087" s="1"/>
      <c r="Q1087" s="1"/>
      <c r="R1087" s="1"/>
    </row>
    <row r="1088" spans="15:18" x14ac:dyDescent="0.2">
      <c r="O1088" s="1"/>
      <c r="P1088" s="1"/>
      <c r="Q1088" s="1"/>
      <c r="R1088" s="1"/>
    </row>
    <row r="1089" spans="15:18" x14ac:dyDescent="0.2">
      <c r="O1089" s="1"/>
      <c r="P1089" s="1"/>
      <c r="Q1089" s="1"/>
      <c r="R1089" s="1"/>
    </row>
    <row r="1090" spans="15:18" x14ac:dyDescent="0.2">
      <c r="O1090" s="1"/>
      <c r="P1090" s="1"/>
      <c r="Q1090" s="1"/>
      <c r="R1090" s="1"/>
    </row>
    <row r="1091" spans="15:18" x14ac:dyDescent="0.2">
      <c r="O1091" s="1"/>
      <c r="P1091" s="1"/>
      <c r="Q1091" s="1"/>
      <c r="R1091" s="1"/>
    </row>
    <row r="1092" spans="15:18" x14ac:dyDescent="0.2">
      <c r="O1092" s="1"/>
      <c r="P1092" s="1"/>
      <c r="Q1092" s="1"/>
      <c r="R1092" s="1"/>
    </row>
    <row r="1093" spans="15:18" x14ac:dyDescent="0.2">
      <c r="O1093" s="1"/>
      <c r="P1093" s="1"/>
      <c r="Q1093" s="1"/>
      <c r="R1093" s="1"/>
    </row>
    <row r="1094" spans="15:18" x14ac:dyDescent="0.2">
      <c r="O1094" s="1"/>
      <c r="P1094" s="1"/>
      <c r="Q1094" s="1"/>
      <c r="R1094" s="1"/>
    </row>
    <row r="1095" spans="15:18" x14ac:dyDescent="0.2">
      <c r="O1095" s="1"/>
      <c r="P1095" s="1"/>
      <c r="Q1095" s="1"/>
      <c r="R1095" s="1"/>
    </row>
    <row r="1096" spans="15:18" x14ac:dyDescent="0.2">
      <c r="O1096" s="1"/>
      <c r="P1096" s="1"/>
      <c r="Q1096" s="1"/>
      <c r="R1096" s="1"/>
    </row>
    <row r="1097" spans="15:18" x14ac:dyDescent="0.2">
      <c r="O1097" s="1"/>
      <c r="P1097" s="1"/>
      <c r="Q1097" s="1"/>
      <c r="R1097" s="1"/>
    </row>
    <row r="1098" spans="15:18" x14ac:dyDescent="0.2">
      <c r="O1098" s="1"/>
      <c r="P1098" s="1"/>
      <c r="Q1098" s="1"/>
      <c r="R1098" s="1"/>
    </row>
    <row r="1099" spans="15:18" x14ac:dyDescent="0.2">
      <c r="O1099" s="1"/>
      <c r="P1099" s="1"/>
      <c r="Q1099" s="1"/>
      <c r="R1099" s="1"/>
    </row>
    <row r="1100" spans="15:18" x14ac:dyDescent="0.2">
      <c r="O1100" s="1"/>
      <c r="P1100" s="1"/>
      <c r="Q1100" s="1"/>
      <c r="R1100" s="1"/>
    </row>
    <row r="1101" spans="15:18" x14ac:dyDescent="0.2">
      <c r="O1101" s="1"/>
      <c r="P1101" s="1"/>
      <c r="Q1101" s="1"/>
      <c r="R1101" s="1"/>
    </row>
    <row r="1102" spans="15:18" x14ac:dyDescent="0.2">
      <c r="O1102" s="1"/>
      <c r="P1102" s="1"/>
      <c r="Q1102" s="1"/>
      <c r="R1102" s="1"/>
    </row>
    <row r="1103" spans="15:18" x14ac:dyDescent="0.2">
      <c r="O1103" s="1"/>
      <c r="P1103" s="1"/>
      <c r="Q1103" s="1"/>
      <c r="R1103" s="1"/>
    </row>
    <row r="1104" spans="15:18" x14ac:dyDescent="0.2">
      <c r="O1104" s="1"/>
      <c r="P1104" s="1"/>
      <c r="Q1104" s="1"/>
      <c r="R1104" s="1"/>
    </row>
    <row r="1105" spans="15:18" x14ac:dyDescent="0.2">
      <c r="O1105" s="1"/>
      <c r="P1105" s="1"/>
      <c r="Q1105" s="1"/>
      <c r="R1105" s="1"/>
    </row>
    <row r="1106" spans="15:18" x14ac:dyDescent="0.2">
      <c r="O1106" s="1"/>
      <c r="P1106" s="1"/>
      <c r="Q1106" s="1"/>
      <c r="R1106" s="1"/>
    </row>
    <row r="1107" spans="15:18" x14ac:dyDescent="0.2">
      <c r="O1107" s="1"/>
      <c r="P1107" s="1"/>
      <c r="Q1107" s="1"/>
      <c r="R1107" s="1"/>
    </row>
    <row r="1108" spans="15:18" x14ac:dyDescent="0.2">
      <c r="O1108" s="1"/>
      <c r="P1108" s="1"/>
      <c r="Q1108" s="1"/>
      <c r="R1108" s="1"/>
    </row>
    <row r="1109" spans="15:18" x14ac:dyDescent="0.2">
      <c r="O1109" s="1"/>
      <c r="P1109" s="1"/>
      <c r="Q1109" s="1"/>
      <c r="R1109" s="1"/>
    </row>
    <row r="1110" spans="15:18" x14ac:dyDescent="0.2">
      <c r="O1110" s="1"/>
      <c r="P1110" s="1"/>
      <c r="Q1110" s="1"/>
      <c r="R1110" s="1"/>
    </row>
    <row r="1111" spans="15:18" x14ac:dyDescent="0.2">
      <c r="O1111" s="1"/>
      <c r="P1111" s="1"/>
      <c r="Q1111" s="1"/>
      <c r="R1111" s="1"/>
    </row>
    <row r="1112" spans="15:18" x14ac:dyDescent="0.2">
      <c r="O1112" s="1"/>
      <c r="P1112" s="1"/>
      <c r="Q1112" s="1"/>
      <c r="R1112" s="1"/>
    </row>
    <row r="1113" spans="15:18" x14ac:dyDescent="0.2">
      <c r="O1113" s="1"/>
      <c r="P1113" s="1"/>
      <c r="Q1113" s="1"/>
      <c r="R1113" s="1"/>
    </row>
    <row r="1114" spans="15:18" x14ac:dyDescent="0.2">
      <c r="O1114" s="1"/>
      <c r="P1114" s="1"/>
      <c r="Q1114" s="1"/>
      <c r="R1114" s="1"/>
    </row>
    <row r="1115" spans="15:18" x14ac:dyDescent="0.2">
      <c r="O1115" s="1"/>
      <c r="P1115" s="1"/>
      <c r="Q1115" s="1"/>
      <c r="R1115" s="1"/>
    </row>
    <row r="1116" spans="15:18" x14ac:dyDescent="0.2">
      <c r="O1116" s="1"/>
      <c r="P1116" s="1"/>
      <c r="Q1116" s="1"/>
      <c r="R1116" s="1"/>
    </row>
    <row r="1117" spans="15:18" x14ac:dyDescent="0.2">
      <c r="O1117" s="1"/>
      <c r="P1117" s="1"/>
      <c r="Q1117" s="1"/>
      <c r="R1117" s="1"/>
    </row>
    <row r="1118" spans="15:18" x14ac:dyDescent="0.2">
      <c r="O1118" s="1"/>
      <c r="P1118" s="1"/>
      <c r="Q1118" s="1"/>
      <c r="R1118" s="1"/>
    </row>
    <row r="1119" spans="15:18" x14ac:dyDescent="0.2">
      <c r="O1119" s="1"/>
      <c r="P1119" s="1"/>
      <c r="Q1119" s="1"/>
      <c r="R1119" s="1"/>
    </row>
    <row r="1120" spans="15:18" x14ac:dyDescent="0.2">
      <c r="O1120" s="1"/>
      <c r="P1120" s="1"/>
      <c r="Q1120" s="1"/>
      <c r="R1120" s="1"/>
    </row>
    <row r="1121" spans="15:18" x14ac:dyDescent="0.2">
      <c r="O1121" s="1"/>
      <c r="P1121" s="1"/>
      <c r="Q1121" s="1"/>
      <c r="R1121" s="1"/>
    </row>
    <row r="1122" spans="15:18" x14ac:dyDescent="0.2">
      <c r="O1122" s="1"/>
      <c r="P1122" s="1"/>
      <c r="Q1122" s="1"/>
      <c r="R1122" s="1"/>
    </row>
    <row r="1123" spans="15:18" x14ac:dyDescent="0.2">
      <c r="O1123" s="1"/>
      <c r="P1123" s="1"/>
      <c r="Q1123" s="1"/>
      <c r="R1123" s="1"/>
    </row>
    <row r="1124" spans="15:18" x14ac:dyDescent="0.2">
      <c r="O1124" s="1"/>
      <c r="P1124" s="1"/>
      <c r="Q1124" s="1"/>
      <c r="R1124" s="1"/>
    </row>
    <row r="1125" spans="15:18" x14ac:dyDescent="0.2">
      <c r="O1125" s="1"/>
      <c r="P1125" s="1"/>
      <c r="Q1125" s="1"/>
      <c r="R1125" s="1"/>
    </row>
    <row r="1126" spans="15:18" x14ac:dyDescent="0.2">
      <c r="O1126" s="1"/>
      <c r="P1126" s="1"/>
      <c r="Q1126" s="1"/>
      <c r="R1126" s="1"/>
    </row>
    <row r="1127" spans="15:18" x14ac:dyDescent="0.2">
      <c r="O1127" s="1"/>
      <c r="P1127" s="1"/>
      <c r="Q1127" s="1"/>
      <c r="R1127" s="1"/>
    </row>
    <row r="1128" spans="15:18" x14ac:dyDescent="0.2">
      <c r="O1128" s="1"/>
      <c r="P1128" s="1"/>
      <c r="Q1128" s="1"/>
      <c r="R1128" s="1"/>
    </row>
    <row r="1129" spans="15:18" x14ac:dyDescent="0.2">
      <c r="O1129" s="1"/>
      <c r="P1129" s="1"/>
      <c r="Q1129" s="1"/>
      <c r="R1129" s="1"/>
    </row>
    <row r="1130" spans="15:18" x14ac:dyDescent="0.2">
      <c r="O1130" s="1"/>
      <c r="P1130" s="1"/>
      <c r="Q1130" s="1"/>
      <c r="R1130" s="1"/>
    </row>
    <row r="1131" spans="15:18" x14ac:dyDescent="0.2">
      <c r="O1131" s="1"/>
      <c r="P1131" s="1"/>
      <c r="Q1131" s="1"/>
      <c r="R1131" s="1"/>
    </row>
    <row r="1132" spans="15:18" x14ac:dyDescent="0.2">
      <c r="O1132" s="1"/>
      <c r="P1132" s="1"/>
      <c r="Q1132" s="1"/>
      <c r="R1132" s="1"/>
    </row>
    <row r="1133" spans="15:18" x14ac:dyDescent="0.2">
      <c r="O1133" s="1"/>
      <c r="P1133" s="1"/>
      <c r="Q1133" s="1"/>
      <c r="R1133" s="1"/>
    </row>
    <row r="1134" spans="15:18" x14ac:dyDescent="0.2">
      <c r="O1134" s="1"/>
      <c r="P1134" s="1"/>
      <c r="Q1134" s="1"/>
      <c r="R1134" s="1"/>
    </row>
    <row r="1135" spans="15:18" x14ac:dyDescent="0.2">
      <c r="O1135" s="1"/>
      <c r="P1135" s="1"/>
      <c r="Q1135" s="1"/>
      <c r="R1135" s="1"/>
    </row>
    <row r="1136" spans="15:18" x14ac:dyDescent="0.2">
      <c r="O1136" s="1"/>
      <c r="P1136" s="1"/>
      <c r="Q1136" s="1"/>
      <c r="R1136" s="1"/>
    </row>
    <row r="1137" spans="15:18" x14ac:dyDescent="0.2">
      <c r="O1137" s="1"/>
      <c r="P1137" s="1"/>
      <c r="Q1137" s="1"/>
      <c r="R1137" s="1"/>
    </row>
    <row r="1138" spans="15:18" x14ac:dyDescent="0.2">
      <c r="O1138" s="1"/>
      <c r="P1138" s="1"/>
      <c r="Q1138" s="1"/>
      <c r="R1138" s="1"/>
    </row>
    <row r="1139" spans="15:18" x14ac:dyDescent="0.2">
      <c r="O1139" s="1"/>
      <c r="P1139" s="1"/>
      <c r="Q1139" s="1"/>
      <c r="R1139" s="1"/>
    </row>
    <row r="1140" spans="15:18" x14ac:dyDescent="0.2">
      <c r="O1140" s="1"/>
      <c r="P1140" s="1"/>
      <c r="Q1140" s="1"/>
      <c r="R1140" s="1"/>
    </row>
    <row r="1141" spans="15:18" x14ac:dyDescent="0.2">
      <c r="O1141" s="1"/>
      <c r="P1141" s="1"/>
      <c r="Q1141" s="1"/>
      <c r="R1141" s="1"/>
    </row>
    <row r="1142" spans="15:18" x14ac:dyDescent="0.2">
      <c r="O1142" s="1"/>
      <c r="P1142" s="1"/>
      <c r="Q1142" s="1"/>
      <c r="R1142" s="1"/>
    </row>
    <row r="1143" spans="15:18" x14ac:dyDescent="0.2">
      <c r="O1143" s="1"/>
      <c r="P1143" s="1"/>
      <c r="Q1143" s="1"/>
      <c r="R1143" s="1"/>
    </row>
    <row r="1144" spans="15:18" x14ac:dyDescent="0.2">
      <c r="O1144" s="1"/>
      <c r="P1144" s="1"/>
      <c r="Q1144" s="1"/>
      <c r="R1144" s="1"/>
    </row>
    <row r="1145" spans="15:18" x14ac:dyDescent="0.2">
      <c r="O1145" s="1"/>
      <c r="P1145" s="1"/>
      <c r="Q1145" s="1"/>
      <c r="R1145" s="1"/>
    </row>
    <row r="1146" spans="15:18" x14ac:dyDescent="0.2">
      <c r="O1146" s="1"/>
      <c r="P1146" s="1"/>
      <c r="Q1146" s="1"/>
      <c r="R1146" s="1"/>
    </row>
    <row r="1147" spans="15:18" x14ac:dyDescent="0.2">
      <c r="O1147" s="1"/>
      <c r="P1147" s="1"/>
      <c r="Q1147" s="1"/>
      <c r="R1147" s="1"/>
    </row>
    <row r="1148" spans="15:18" x14ac:dyDescent="0.2">
      <c r="O1148" s="1"/>
      <c r="P1148" s="1"/>
      <c r="Q1148" s="1"/>
      <c r="R1148" s="1"/>
    </row>
    <row r="1149" spans="15:18" x14ac:dyDescent="0.2">
      <c r="O1149" s="1"/>
      <c r="P1149" s="1"/>
      <c r="Q1149" s="1"/>
      <c r="R1149" s="1"/>
    </row>
    <row r="1150" spans="15:18" x14ac:dyDescent="0.2">
      <c r="O1150" s="1"/>
      <c r="P1150" s="1"/>
      <c r="Q1150" s="1"/>
      <c r="R1150" s="1"/>
    </row>
    <row r="1151" spans="15:18" x14ac:dyDescent="0.2">
      <c r="O1151" s="1"/>
      <c r="P1151" s="1"/>
      <c r="Q1151" s="1"/>
      <c r="R1151" s="1"/>
    </row>
    <row r="1152" spans="15:18" x14ac:dyDescent="0.2">
      <c r="O1152" s="1"/>
      <c r="P1152" s="1"/>
      <c r="Q1152" s="1"/>
      <c r="R1152" s="1"/>
    </row>
    <row r="1153" spans="15:18" x14ac:dyDescent="0.2">
      <c r="O1153" s="1"/>
      <c r="P1153" s="1"/>
      <c r="Q1153" s="1"/>
      <c r="R1153" s="1"/>
    </row>
    <row r="1154" spans="15:18" x14ac:dyDescent="0.2">
      <c r="O1154" s="1"/>
      <c r="P1154" s="1"/>
      <c r="Q1154" s="1"/>
      <c r="R1154" s="1"/>
    </row>
    <row r="1155" spans="15:18" x14ac:dyDescent="0.2">
      <c r="O1155" s="1"/>
      <c r="P1155" s="1"/>
      <c r="Q1155" s="1"/>
      <c r="R1155" s="1"/>
    </row>
    <row r="1156" spans="15:18" x14ac:dyDescent="0.2">
      <c r="O1156" s="1"/>
      <c r="P1156" s="1"/>
      <c r="Q1156" s="1"/>
      <c r="R1156" s="1"/>
    </row>
    <row r="1157" spans="15:18" x14ac:dyDescent="0.2">
      <c r="O1157" s="1"/>
      <c r="P1157" s="1"/>
      <c r="Q1157" s="1"/>
      <c r="R1157" s="1"/>
    </row>
    <row r="1158" spans="15:18" x14ac:dyDescent="0.2">
      <c r="O1158" s="1"/>
      <c r="P1158" s="1"/>
      <c r="Q1158" s="1"/>
      <c r="R1158" s="1"/>
    </row>
    <row r="1159" spans="15:18" x14ac:dyDescent="0.2">
      <c r="O1159" s="1"/>
      <c r="P1159" s="1"/>
      <c r="Q1159" s="1"/>
      <c r="R1159" s="1"/>
    </row>
    <row r="1160" spans="15:18" x14ac:dyDescent="0.2">
      <c r="O1160" s="1"/>
      <c r="P1160" s="1"/>
      <c r="Q1160" s="1"/>
      <c r="R1160" s="1"/>
    </row>
    <row r="1161" spans="15:18" x14ac:dyDescent="0.2">
      <c r="O1161" s="1"/>
      <c r="P1161" s="1"/>
      <c r="Q1161" s="1"/>
      <c r="R1161" s="1"/>
    </row>
    <row r="1162" spans="15:18" x14ac:dyDescent="0.2">
      <c r="O1162" s="1"/>
      <c r="P1162" s="1"/>
      <c r="Q1162" s="1"/>
      <c r="R1162" s="1"/>
    </row>
    <row r="1163" spans="15:18" x14ac:dyDescent="0.2">
      <c r="O1163" s="1"/>
      <c r="P1163" s="1"/>
      <c r="Q1163" s="1"/>
      <c r="R1163" s="1"/>
    </row>
    <row r="1164" spans="15:18" x14ac:dyDescent="0.2">
      <c r="O1164" s="1"/>
      <c r="P1164" s="1"/>
      <c r="Q1164" s="1"/>
      <c r="R1164" s="1"/>
    </row>
    <row r="1165" spans="15:18" x14ac:dyDescent="0.2">
      <c r="O1165" s="1"/>
      <c r="P1165" s="1"/>
      <c r="Q1165" s="1"/>
      <c r="R1165" s="1"/>
    </row>
    <row r="1166" spans="15:18" x14ac:dyDescent="0.2">
      <c r="O1166" s="1"/>
      <c r="P1166" s="1"/>
      <c r="Q1166" s="1"/>
      <c r="R1166" s="1"/>
    </row>
    <row r="1167" spans="15:18" x14ac:dyDescent="0.2">
      <c r="O1167" s="1"/>
      <c r="P1167" s="1"/>
      <c r="Q1167" s="1"/>
      <c r="R1167" s="1"/>
    </row>
    <row r="1168" spans="15:18" x14ac:dyDescent="0.2">
      <c r="O1168" s="1"/>
      <c r="P1168" s="1"/>
      <c r="Q1168" s="1"/>
      <c r="R1168" s="1"/>
    </row>
    <row r="1169" spans="15:18" x14ac:dyDescent="0.2">
      <c r="O1169" s="1"/>
      <c r="P1169" s="1"/>
      <c r="Q1169" s="1"/>
      <c r="R1169" s="1"/>
    </row>
    <row r="1170" spans="15:18" x14ac:dyDescent="0.2">
      <c r="O1170" s="1"/>
      <c r="P1170" s="1"/>
      <c r="Q1170" s="1"/>
      <c r="R1170" s="1"/>
    </row>
    <row r="1171" spans="15:18" x14ac:dyDescent="0.2">
      <c r="O1171" s="1"/>
      <c r="P1171" s="1"/>
      <c r="Q1171" s="1"/>
      <c r="R1171" s="1"/>
    </row>
    <row r="1172" spans="15:18" x14ac:dyDescent="0.2">
      <c r="O1172" s="1"/>
      <c r="P1172" s="1"/>
      <c r="Q1172" s="1"/>
      <c r="R1172" s="1"/>
    </row>
    <row r="1173" spans="15:18" x14ac:dyDescent="0.2">
      <c r="O1173" s="1"/>
      <c r="P1173" s="1"/>
      <c r="Q1173" s="1"/>
      <c r="R1173" s="1"/>
    </row>
    <row r="1174" spans="15:18" x14ac:dyDescent="0.2">
      <c r="O1174" s="1"/>
      <c r="P1174" s="1"/>
      <c r="Q1174" s="1"/>
      <c r="R1174" s="1"/>
    </row>
    <row r="1175" spans="15:18" x14ac:dyDescent="0.2">
      <c r="O1175" s="1"/>
      <c r="P1175" s="1"/>
      <c r="Q1175" s="1"/>
      <c r="R1175" s="1"/>
    </row>
    <row r="1176" spans="15:18" x14ac:dyDescent="0.2">
      <c r="O1176" s="1"/>
      <c r="P1176" s="1"/>
      <c r="Q1176" s="1"/>
      <c r="R1176" s="1"/>
    </row>
    <row r="1177" spans="15:18" x14ac:dyDescent="0.2">
      <c r="O1177" s="1"/>
      <c r="P1177" s="1"/>
      <c r="Q1177" s="1"/>
      <c r="R1177" s="1"/>
    </row>
    <row r="1178" spans="15:18" x14ac:dyDescent="0.2">
      <c r="O1178" s="1"/>
      <c r="P1178" s="1"/>
      <c r="Q1178" s="1"/>
      <c r="R1178" s="1"/>
    </row>
    <row r="1179" spans="15:18" x14ac:dyDescent="0.2">
      <c r="O1179" s="1"/>
      <c r="P1179" s="1"/>
      <c r="Q1179" s="1"/>
      <c r="R1179" s="1"/>
    </row>
    <row r="1180" spans="15:18" x14ac:dyDescent="0.2">
      <c r="O1180" s="1"/>
      <c r="P1180" s="1"/>
      <c r="Q1180" s="1"/>
      <c r="R1180" s="1"/>
    </row>
    <row r="1181" spans="15:18" x14ac:dyDescent="0.2">
      <c r="O1181" s="1"/>
      <c r="P1181" s="1"/>
      <c r="Q1181" s="1"/>
      <c r="R1181" s="1"/>
    </row>
    <row r="1182" spans="15:18" x14ac:dyDescent="0.2">
      <c r="O1182" s="1"/>
      <c r="P1182" s="1"/>
      <c r="Q1182" s="1"/>
      <c r="R1182" s="1"/>
    </row>
    <row r="1183" spans="15:18" x14ac:dyDescent="0.2">
      <c r="O1183" s="1"/>
      <c r="P1183" s="1"/>
      <c r="Q1183" s="1"/>
      <c r="R1183" s="1"/>
    </row>
    <row r="1184" spans="15:18" x14ac:dyDescent="0.2">
      <c r="O1184" s="1"/>
      <c r="P1184" s="1"/>
      <c r="Q1184" s="1"/>
      <c r="R1184" s="1"/>
    </row>
    <row r="1185" spans="15:18" x14ac:dyDescent="0.2">
      <c r="O1185" s="1"/>
      <c r="P1185" s="1"/>
      <c r="Q1185" s="1"/>
      <c r="R1185" s="1"/>
    </row>
    <row r="1186" spans="15:18" x14ac:dyDescent="0.2">
      <c r="O1186" s="1"/>
      <c r="P1186" s="1"/>
      <c r="Q1186" s="1"/>
      <c r="R1186" s="1"/>
    </row>
    <row r="1187" spans="15:18" x14ac:dyDescent="0.2">
      <c r="O1187" s="1"/>
      <c r="P1187" s="1"/>
      <c r="Q1187" s="1"/>
      <c r="R1187" s="1"/>
    </row>
    <row r="1188" spans="15:18" x14ac:dyDescent="0.2">
      <c r="O1188" s="1"/>
      <c r="P1188" s="1"/>
      <c r="Q1188" s="1"/>
      <c r="R1188" s="1"/>
    </row>
    <row r="1189" spans="15:18" x14ac:dyDescent="0.2">
      <c r="O1189" s="1"/>
      <c r="P1189" s="1"/>
      <c r="Q1189" s="1"/>
      <c r="R1189" s="1"/>
    </row>
    <row r="1190" spans="15:18" x14ac:dyDescent="0.2">
      <c r="O1190" s="1"/>
      <c r="P1190" s="1"/>
      <c r="Q1190" s="1"/>
      <c r="R1190" s="1"/>
    </row>
    <row r="1191" spans="15:18" x14ac:dyDescent="0.2">
      <c r="O1191" s="1"/>
      <c r="P1191" s="1"/>
      <c r="Q1191" s="1"/>
      <c r="R1191" s="1"/>
    </row>
    <row r="1192" spans="15:18" x14ac:dyDescent="0.2">
      <c r="O1192" s="1"/>
      <c r="P1192" s="1"/>
      <c r="Q1192" s="1"/>
      <c r="R1192" s="1"/>
    </row>
    <row r="1193" spans="15:18" x14ac:dyDescent="0.2">
      <c r="O1193" s="1"/>
      <c r="P1193" s="1"/>
      <c r="Q1193" s="1"/>
      <c r="R1193" s="1"/>
    </row>
    <row r="1194" spans="15:18" x14ac:dyDescent="0.2">
      <c r="O1194" s="1"/>
      <c r="P1194" s="1"/>
      <c r="Q1194" s="1"/>
      <c r="R1194" s="1"/>
    </row>
    <row r="1195" spans="15:18" x14ac:dyDescent="0.2">
      <c r="O1195" s="1"/>
      <c r="P1195" s="1"/>
      <c r="Q1195" s="1"/>
      <c r="R1195" s="1"/>
    </row>
    <row r="1196" spans="15:18" x14ac:dyDescent="0.2">
      <c r="O1196" s="1"/>
      <c r="P1196" s="1"/>
      <c r="Q1196" s="1"/>
      <c r="R1196" s="1"/>
    </row>
    <row r="1197" spans="15:18" x14ac:dyDescent="0.2">
      <c r="O1197" s="1"/>
      <c r="P1197" s="1"/>
      <c r="Q1197" s="1"/>
      <c r="R1197" s="1"/>
    </row>
    <row r="1198" spans="15:18" x14ac:dyDescent="0.2">
      <c r="O1198" s="1"/>
      <c r="P1198" s="1"/>
      <c r="Q1198" s="1"/>
      <c r="R1198" s="1"/>
    </row>
    <row r="1199" spans="15:18" x14ac:dyDescent="0.2">
      <c r="O1199" s="1"/>
      <c r="P1199" s="1"/>
      <c r="Q1199" s="1"/>
      <c r="R1199" s="1"/>
    </row>
    <row r="1200" spans="15:18" x14ac:dyDescent="0.2">
      <c r="O1200" s="1"/>
      <c r="P1200" s="1"/>
      <c r="Q1200" s="1"/>
      <c r="R1200" s="1"/>
    </row>
    <row r="1201" spans="15:18" x14ac:dyDescent="0.2">
      <c r="O1201" s="1"/>
      <c r="P1201" s="1"/>
      <c r="Q1201" s="1"/>
      <c r="R1201" s="1"/>
    </row>
    <row r="1202" spans="15:18" x14ac:dyDescent="0.2">
      <c r="O1202" s="1"/>
      <c r="P1202" s="1"/>
      <c r="Q1202" s="1"/>
      <c r="R1202" s="1"/>
    </row>
    <row r="1203" spans="15:18" x14ac:dyDescent="0.2">
      <c r="O1203" s="1"/>
      <c r="P1203" s="1"/>
      <c r="Q1203" s="1"/>
      <c r="R1203" s="1"/>
    </row>
    <row r="1204" spans="15:18" x14ac:dyDescent="0.2">
      <c r="O1204" s="1"/>
      <c r="P1204" s="1"/>
      <c r="Q1204" s="1"/>
      <c r="R1204" s="1"/>
    </row>
    <row r="1205" spans="15:18" x14ac:dyDescent="0.2">
      <c r="O1205" s="1"/>
      <c r="P1205" s="1"/>
      <c r="Q1205" s="1"/>
      <c r="R1205" s="1"/>
    </row>
    <row r="1206" spans="15:18" x14ac:dyDescent="0.2">
      <c r="O1206" s="1"/>
      <c r="P1206" s="1"/>
      <c r="Q1206" s="1"/>
      <c r="R1206" s="1"/>
    </row>
    <row r="1207" spans="15:18" x14ac:dyDescent="0.2">
      <c r="O1207" s="1"/>
      <c r="P1207" s="1"/>
      <c r="Q1207" s="1"/>
      <c r="R1207" s="1"/>
    </row>
    <row r="1208" spans="15:18" x14ac:dyDescent="0.2">
      <c r="O1208" s="1"/>
      <c r="P1208" s="1"/>
      <c r="Q1208" s="1"/>
      <c r="R1208" s="1"/>
    </row>
    <row r="1209" spans="15:18" x14ac:dyDescent="0.2">
      <c r="O1209" s="1"/>
      <c r="P1209" s="1"/>
      <c r="Q1209" s="1"/>
      <c r="R1209" s="1"/>
    </row>
    <row r="1210" spans="15:18" x14ac:dyDescent="0.2">
      <c r="O1210" s="1"/>
      <c r="P1210" s="1"/>
      <c r="Q1210" s="1"/>
      <c r="R1210" s="1"/>
    </row>
    <row r="1211" spans="15:18" x14ac:dyDescent="0.2">
      <c r="O1211" s="1"/>
      <c r="P1211" s="1"/>
      <c r="Q1211" s="1"/>
      <c r="R1211" s="1"/>
    </row>
    <row r="1212" spans="15:18" x14ac:dyDescent="0.2">
      <c r="O1212" s="1"/>
      <c r="P1212" s="1"/>
      <c r="Q1212" s="1"/>
      <c r="R1212" s="1"/>
    </row>
    <row r="1213" spans="15:18" x14ac:dyDescent="0.2">
      <c r="O1213" s="1"/>
      <c r="P1213" s="1"/>
      <c r="Q1213" s="1"/>
      <c r="R1213" s="1"/>
    </row>
    <row r="1214" spans="15:18" x14ac:dyDescent="0.2">
      <c r="O1214" s="1"/>
      <c r="P1214" s="1"/>
      <c r="Q1214" s="1"/>
      <c r="R1214" s="1"/>
    </row>
    <row r="1215" spans="15:18" x14ac:dyDescent="0.2">
      <c r="O1215" s="1"/>
      <c r="P1215" s="1"/>
      <c r="Q1215" s="1"/>
      <c r="R1215" s="1"/>
    </row>
    <row r="1216" spans="15:18" x14ac:dyDescent="0.2">
      <c r="O1216" s="1"/>
      <c r="P1216" s="1"/>
      <c r="Q1216" s="1"/>
      <c r="R1216" s="1"/>
    </row>
    <row r="1217" spans="15:18" x14ac:dyDescent="0.2">
      <c r="O1217" s="1"/>
      <c r="P1217" s="1"/>
      <c r="Q1217" s="1"/>
      <c r="R1217" s="1"/>
    </row>
    <row r="1218" spans="15:18" x14ac:dyDescent="0.2">
      <c r="O1218" s="1"/>
      <c r="P1218" s="1"/>
      <c r="Q1218" s="1"/>
      <c r="R1218" s="1"/>
    </row>
    <row r="1219" spans="15:18" x14ac:dyDescent="0.2">
      <c r="O1219" s="1"/>
      <c r="P1219" s="1"/>
      <c r="Q1219" s="1"/>
      <c r="R1219" s="1"/>
    </row>
    <row r="1220" spans="15:18" x14ac:dyDescent="0.2">
      <c r="O1220" s="1"/>
      <c r="P1220" s="1"/>
      <c r="Q1220" s="1"/>
      <c r="R1220" s="1"/>
    </row>
    <row r="1221" spans="15:18" x14ac:dyDescent="0.2">
      <c r="O1221" s="1"/>
      <c r="P1221" s="1"/>
      <c r="Q1221" s="1"/>
      <c r="R1221" s="1"/>
    </row>
    <row r="1222" spans="15:18" x14ac:dyDescent="0.2">
      <c r="O1222" s="1"/>
      <c r="P1222" s="1"/>
      <c r="Q1222" s="1"/>
      <c r="R1222" s="1"/>
    </row>
    <row r="1223" spans="15:18" x14ac:dyDescent="0.2">
      <c r="O1223" s="1"/>
      <c r="P1223" s="1"/>
      <c r="Q1223" s="1"/>
      <c r="R1223" s="1"/>
    </row>
    <row r="1224" spans="15:18" x14ac:dyDescent="0.2">
      <c r="O1224" s="1"/>
      <c r="P1224" s="1"/>
      <c r="Q1224" s="1"/>
      <c r="R1224" s="1"/>
    </row>
    <row r="1225" spans="15:18" x14ac:dyDescent="0.2">
      <c r="O1225" s="1"/>
      <c r="P1225" s="1"/>
      <c r="Q1225" s="1"/>
      <c r="R1225" s="1"/>
    </row>
    <row r="1226" spans="15:18" x14ac:dyDescent="0.2">
      <c r="O1226" s="1"/>
      <c r="P1226" s="1"/>
      <c r="Q1226" s="1"/>
      <c r="R1226" s="1"/>
    </row>
    <row r="1227" spans="15:18" x14ac:dyDescent="0.2">
      <c r="O1227" s="1"/>
      <c r="P1227" s="1"/>
      <c r="Q1227" s="1"/>
      <c r="R1227" s="1"/>
    </row>
    <row r="1228" spans="15:18" x14ac:dyDescent="0.2">
      <c r="O1228" s="1"/>
      <c r="P1228" s="1"/>
      <c r="Q1228" s="1"/>
      <c r="R1228" s="1"/>
    </row>
    <row r="1229" spans="15:18" x14ac:dyDescent="0.2">
      <c r="O1229" s="1"/>
      <c r="P1229" s="1"/>
      <c r="Q1229" s="1"/>
      <c r="R1229" s="1"/>
    </row>
    <row r="1230" spans="15:18" x14ac:dyDescent="0.2">
      <c r="O1230" s="1"/>
      <c r="P1230" s="1"/>
      <c r="Q1230" s="1"/>
      <c r="R1230" s="1"/>
    </row>
    <row r="1231" spans="15:18" x14ac:dyDescent="0.2">
      <c r="O1231" s="1"/>
      <c r="P1231" s="1"/>
      <c r="Q1231" s="1"/>
      <c r="R1231" s="1"/>
    </row>
    <row r="1232" spans="15:18" x14ac:dyDescent="0.2">
      <c r="O1232" s="1"/>
      <c r="P1232" s="1"/>
      <c r="Q1232" s="1"/>
      <c r="R1232" s="1"/>
    </row>
    <row r="1233" spans="15:18" x14ac:dyDescent="0.2">
      <c r="O1233" s="1"/>
      <c r="P1233" s="1"/>
      <c r="Q1233" s="1"/>
      <c r="R1233" s="1"/>
    </row>
    <row r="1234" spans="15:18" x14ac:dyDescent="0.2">
      <c r="O1234" s="1"/>
      <c r="P1234" s="1"/>
      <c r="Q1234" s="1"/>
      <c r="R1234" s="1"/>
    </row>
    <row r="1235" spans="15:18" x14ac:dyDescent="0.2">
      <c r="O1235" s="1"/>
      <c r="P1235" s="1"/>
      <c r="Q1235" s="1"/>
      <c r="R1235" s="1"/>
    </row>
    <row r="1236" spans="15:18" x14ac:dyDescent="0.2">
      <c r="O1236" s="1"/>
      <c r="P1236" s="1"/>
      <c r="Q1236" s="1"/>
      <c r="R1236" s="1"/>
    </row>
    <row r="1237" spans="15:18" x14ac:dyDescent="0.2">
      <c r="O1237" s="1"/>
      <c r="P1237" s="1"/>
      <c r="Q1237" s="1"/>
      <c r="R1237" s="1"/>
    </row>
    <row r="1238" spans="15:18" x14ac:dyDescent="0.2">
      <c r="O1238" s="1"/>
      <c r="P1238" s="1"/>
      <c r="Q1238" s="1"/>
      <c r="R1238" s="1"/>
    </row>
    <row r="1239" spans="15:18" x14ac:dyDescent="0.2">
      <c r="O1239" s="1"/>
      <c r="P1239" s="1"/>
      <c r="Q1239" s="1"/>
      <c r="R1239" s="1"/>
    </row>
    <row r="1240" spans="15:18" x14ac:dyDescent="0.2">
      <c r="O1240" s="1"/>
      <c r="P1240" s="1"/>
      <c r="Q1240" s="1"/>
      <c r="R1240" s="1"/>
    </row>
    <row r="1241" spans="15:18" x14ac:dyDescent="0.2">
      <c r="O1241" s="1"/>
      <c r="P1241" s="1"/>
      <c r="Q1241" s="1"/>
      <c r="R1241" s="1"/>
    </row>
    <row r="1242" spans="15:18" x14ac:dyDescent="0.2">
      <c r="O1242" s="1"/>
      <c r="P1242" s="1"/>
      <c r="Q1242" s="1"/>
      <c r="R1242" s="1"/>
    </row>
    <row r="1243" spans="15:18" x14ac:dyDescent="0.2">
      <c r="O1243" s="1"/>
      <c r="P1243" s="1"/>
      <c r="Q1243" s="1"/>
      <c r="R1243" s="1"/>
    </row>
    <row r="1244" spans="15:18" x14ac:dyDescent="0.2">
      <c r="O1244" s="1"/>
      <c r="P1244" s="1"/>
      <c r="Q1244" s="1"/>
      <c r="R1244" s="1"/>
    </row>
    <row r="1245" spans="15:18" x14ac:dyDescent="0.2">
      <c r="O1245" s="1"/>
      <c r="P1245" s="1"/>
      <c r="Q1245" s="1"/>
      <c r="R1245" s="1"/>
    </row>
    <row r="1246" spans="15:18" x14ac:dyDescent="0.2">
      <c r="O1246" s="1"/>
      <c r="P1246" s="1"/>
      <c r="Q1246" s="1"/>
      <c r="R1246" s="1"/>
    </row>
    <row r="1247" spans="15:18" x14ac:dyDescent="0.2">
      <c r="O1247" s="1"/>
      <c r="P1247" s="1"/>
      <c r="Q1247" s="1"/>
      <c r="R1247" s="1"/>
    </row>
    <row r="1248" spans="15:18" x14ac:dyDescent="0.2">
      <c r="O1248" s="1"/>
      <c r="P1248" s="1"/>
      <c r="Q1248" s="1"/>
      <c r="R1248" s="1"/>
    </row>
    <row r="1249" spans="15:18" x14ac:dyDescent="0.2">
      <c r="O1249" s="1"/>
      <c r="P1249" s="1"/>
      <c r="Q1249" s="1"/>
      <c r="R1249" s="1"/>
    </row>
    <row r="1250" spans="15:18" x14ac:dyDescent="0.2">
      <c r="O1250" s="1"/>
      <c r="P1250" s="1"/>
      <c r="Q1250" s="1"/>
      <c r="R1250" s="1"/>
    </row>
    <row r="1251" spans="15:18" x14ac:dyDescent="0.2">
      <c r="O1251" s="1"/>
      <c r="P1251" s="1"/>
      <c r="Q1251" s="1"/>
      <c r="R1251" s="1"/>
    </row>
    <row r="1252" spans="15:18" x14ac:dyDescent="0.2">
      <c r="O1252" s="1"/>
      <c r="P1252" s="1"/>
      <c r="Q1252" s="1"/>
      <c r="R1252" s="1"/>
    </row>
    <row r="1253" spans="15:18" x14ac:dyDescent="0.2">
      <c r="O1253" s="1"/>
      <c r="P1253" s="1"/>
      <c r="Q1253" s="1"/>
      <c r="R1253" s="1"/>
    </row>
    <row r="1254" spans="15:18" x14ac:dyDescent="0.2">
      <c r="O1254" s="1"/>
      <c r="P1254" s="1"/>
      <c r="Q1254" s="1"/>
      <c r="R1254" s="1"/>
    </row>
    <row r="1255" spans="15:18" x14ac:dyDescent="0.2">
      <c r="O1255" s="1"/>
      <c r="P1255" s="1"/>
      <c r="Q1255" s="1"/>
      <c r="R1255" s="1"/>
    </row>
    <row r="1256" spans="15:18" x14ac:dyDescent="0.2">
      <c r="O1256" s="1"/>
      <c r="P1256" s="1"/>
      <c r="Q1256" s="1"/>
      <c r="R1256" s="1"/>
    </row>
    <row r="1257" spans="15:18" x14ac:dyDescent="0.2">
      <c r="O1257" s="1"/>
      <c r="P1257" s="1"/>
      <c r="Q1257" s="1"/>
      <c r="R1257" s="1"/>
    </row>
    <row r="1258" spans="15:18" x14ac:dyDescent="0.2">
      <c r="O1258" s="1"/>
      <c r="P1258" s="1"/>
      <c r="Q1258" s="1"/>
      <c r="R1258" s="1"/>
    </row>
    <row r="1259" spans="15:18" x14ac:dyDescent="0.2">
      <c r="O1259" s="1"/>
      <c r="P1259" s="1"/>
      <c r="Q1259" s="1"/>
      <c r="R1259" s="1"/>
    </row>
    <row r="1260" spans="15:18" x14ac:dyDescent="0.2">
      <c r="O1260" s="1"/>
      <c r="P1260" s="1"/>
      <c r="Q1260" s="1"/>
      <c r="R1260" s="1"/>
    </row>
    <row r="1261" spans="15:18" x14ac:dyDescent="0.2">
      <c r="O1261" s="1"/>
      <c r="P1261" s="1"/>
      <c r="Q1261" s="1"/>
      <c r="R1261" s="1"/>
    </row>
    <row r="1262" spans="15:18" x14ac:dyDescent="0.2">
      <c r="O1262" s="1"/>
      <c r="P1262" s="1"/>
      <c r="Q1262" s="1"/>
      <c r="R1262" s="1"/>
    </row>
    <row r="1263" spans="15:18" x14ac:dyDescent="0.2">
      <c r="O1263" s="1"/>
      <c r="P1263" s="1"/>
      <c r="Q1263" s="1"/>
      <c r="R1263" s="1"/>
    </row>
    <row r="1264" spans="15:18" x14ac:dyDescent="0.2">
      <c r="O1264" s="1"/>
      <c r="P1264" s="1"/>
      <c r="Q1264" s="1"/>
      <c r="R1264" s="1"/>
    </row>
    <row r="1265" spans="15:18" x14ac:dyDescent="0.2">
      <c r="O1265" s="1"/>
      <c r="P1265" s="1"/>
      <c r="Q1265" s="1"/>
      <c r="R1265" s="1"/>
    </row>
    <row r="1266" spans="15:18" x14ac:dyDescent="0.2">
      <c r="O1266" s="1"/>
      <c r="P1266" s="1"/>
      <c r="Q1266" s="1"/>
      <c r="R1266" s="1"/>
    </row>
    <row r="1267" spans="15:18" x14ac:dyDescent="0.2">
      <c r="O1267" s="1"/>
      <c r="P1267" s="1"/>
      <c r="Q1267" s="1"/>
      <c r="R1267" s="1"/>
    </row>
    <row r="1268" spans="15:18" x14ac:dyDescent="0.2">
      <c r="O1268" s="1"/>
      <c r="P1268" s="1"/>
      <c r="Q1268" s="1"/>
      <c r="R1268" s="1"/>
    </row>
    <row r="1269" spans="15:18" x14ac:dyDescent="0.2">
      <c r="O1269" s="1"/>
      <c r="P1269" s="1"/>
      <c r="Q1269" s="1"/>
      <c r="R1269" s="1"/>
    </row>
    <row r="1270" spans="15:18" x14ac:dyDescent="0.2">
      <c r="O1270" s="1"/>
      <c r="P1270" s="1"/>
      <c r="Q1270" s="1"/>
      <c r="R1270" s="1"/>
    </row>
    <row r="1271" spans="15:18" x14ac:dyDescent="0.2">
      <c r="O1271" s="1"/>
      <c r="P1271" s="1"/>
      <c r="Q1271" s="1"/>
      <c r="R1271" s="1"/>
    </row>
    <row r="1272" spans="15:18" x14ac:dyDescent="0.2">
      <c r="O1272" s="1"/>
      <c r="P1272" s="1"/>
      <c r="Q1272" s="1"/>
      <c r="R1272" s="1"/>
    </row>
    <row r="1273" spans="15:18" x14ac:dyDescent="0.2">
      <c r="O1273" s="1"/>
      <c r="P1273" s="1"/>
      <c r="Q1273" s="1"/>
      <c r="R1273" s="1"/>
    </row>
    <row r="1274" spans="15:18" x14ac:dyDescent="0.2">
      <c r="O1274" s="1"/>
      <c r="P1274" s="1"/>
      <c r="Q1274" s="1"/>
      <c r="R1274" s="1"/>
    </row>
    <row r="1275" spans="15:18" x14ac:dyDescent="0.2">
      <c r="O1275" s="1"/>
      <c r="P1275" s="1"/>
      <c r="Q1275" s="1"/>
      <c r="R1275" s="1"/>
    </row>
    <row r="1276" spans="15:18" x14ac:dyDescent="0.2">
      <c r="O1276" s="1"/>
      <c r="P1276" s="1"/>
      <c r="Q1276" s="1"/>
      <c r="R1276" s="1"/>
    </row>
    <row r="1277" spans="15:18" x14ac:dyDescent="0.2">
      <c r="O1277" s="1"/>
      <c r="P1277" s="1"/>
      <c r="Q1277" s="1"/>
      <c r="R1277" s="1"/>
    </row>
    <row r="1278" spans="15:18" x14ac:dyDescent="0.2">
      <c r="O1278" s="1"/>
      <c r="P1278" s="1"/>
      <c r="Q1278" s="1"/>
      <c r="R1278" s="1"/>
    </row>
    <row r="1279" spans="15:18" x14ac:dyDescent="0.2">
      <c r="O1279" s="1"/>
      <c r="P1279" s="1"/>
      <c r="Q1279" s="1"/>
      <c r="R1279" s="1"/>
    </row>
    <row r="1280" spans="15:18" x14ac:dyDescent="0.2">
      <c r="O1280" s="1"/>
      <c r="P1280" s="1"/>
      <c r="Q1280" s="1"/>
      <c r="R1280" s="1"/>
    </row>
    <row r="1281" spans="15:18" x14ac:dyDescent="0.2">
      <c r="O1281" s="1"/>
      <c r="P1281" s="1"/>
      <c r="Q1281" s="1"/>
      <c r="R1281" s="1"/>
    </row>
    <row r="1282" spans="15:18" x14ac:dyDescent="0.2">
      <c r="O1282" s="1"/>
      <c r="P1282" s="1"/>
      <c r="Q1282" s="1"/>
      <c r="R1282" s="1"/>
    </row>
    <row r="1283" spans="15:18" x14ac:dyDescent="0.2">
      <c r="O1283" s="1"/>
      <c r="P1283" s="1"/>
      <c r="Q1283" s="1"/>
      <c r="R1283" s="1"/>
    </row>
    <row r="1284" spans="15:18" x14ac:dyDescent="0.2">
      <c r="O1284" s="1"/>
      <c r="P1284" s="1"/>
      <c r="Q1284" s="1"/>
      <c r="R1284" s="1"/>
    </row>
    <row r="1285" spans="15:18" x14ac:dyDescent="0.2">
      <c r="O1285" s="1"/>
      <c r="P1285" s="1"/>
      <c r="Q1285" s="1"/>
      <c r="R1285" s="1"/>
    </row>
    <row r="1286" spans="15:18" x14ac:dyDescent="0.2">
      <c r="O1286" s="1"/>
      <c r="P1286" s="1"/>
      <c r="Q1286" s="1"/>
      <c r="R1286" s="1"/>
    </row>
    <row r="1287" spans="15:18" x14ac:dyDescent="0.2">
      <c r="O1287" s="1"/>
      <c r="P1287" s="1"/>
      <c r="Q1287" s="1"/>
      <c r="R1287" s="1"/>
    </row>
    <row r="1288" spans="15:18" x14ac:dyDescent="0.2">
      <c r="O1288" s="1"/>
      <c r="P1288" s="1"/>
      <c r="Q1288" s="1"/>
      <c r="R1288" s="1"/>
    </row>
    <row r="1289" spans="15:18" x14ac:dyDescent="0.2">
      <c r="O1289" s="1"/>
      <c r="P1289" s="1"/>
      <c r="Q1289" s="1"/>
      <c r="R1289" s="1"/>
    </row>
    <row r="1290" spans="15:18" x14ac:dyDescent="0.2">
      <c r="O1290" s="1"/>
      <c r="P1290" s="1"/>
      <c r="Q1290" s="1"/>
      <c r="R1290" s="1"/>
    </row>
    <row r="1291" spans="15:18" x14ac:dyDescent="0.2">
      <c r="O1291" s="1"/>
      <c r="P1291" s="1"/>
      <c r="Q1291" s="1"/>
      <c r="R1291" s="1"/>
    </row>
    <row r="1292" spans="15:18" x14ac:dyDescent="0.2">
      <c r="O1292" s="1"/>
      <c r="P1292" s="1"/>
      <c r="Q1292" s="1"/>
      <c r="R1292" s="1"/>
    </row>
    <row r="1293" spans="15:18" x14ac:dyDescent="0.2">
      <c r="O1293" s="1"/>
      <c r="P1293" s="1"/>
      <c r="Q1293" s="1"/>
      <c r="R1293" s="1"/>
    </row>
    <row r="1294" spans="15:18" x14ac:dyDescent="0.2">
      <c r="O1294" s="1"/>
      <c r="P1294" s="1"/>
      <c r="Q1294" s="1"/>
      <c r="R1294" s="1"/>
    </row>
    <row r="1295" spans="15:18" x14ac:dyDescent="0.2">
      <c r="O1295" s="1"/>
      <c r="P1295" s="1"/>
      <c r="Q1295" s="1"/>
      <c r="R1295" s="1"/>
    </row>
    <row r="1296" spans="15:18" x14ac:dyDescent="0.2">
      <c r="O1296" s="1"/>
      <c r="P1296" s="1"/>
      <c r="Q1296" s="1"/>
      <c r="R1296" s="1"/>
    </row>
    <row r="1297" spans="15:18" x14ac:dyDescent="0.2">
      <c r="O1297" s="1"/>
      <c r="P1297" s="1"/>
      <c r="Q1297" s="1"/>
      <c r="R1297" s="1"/>
    </row>
    <row r="1298" spans="15:18" x14ac:dyDescent="0.2">
      <c r="O1298" s="1"/>
      <c r="P1298" s="1"/>
      <c r="Q1298" s="1"/>
      <c r="R1298" s="1"/>
    </row>
    <row r="1299" spans="15:18" x14ac:dyDescent="0.2">
      <c r="O1299" s="1"/>
      <c r="P1299" s="1"/>
      <c r="Q1299" s="1"/>
      <c r="R1299" s="1"/>
    </row>
    <row r="1300" spans="15:18" x14ac:dyDescent="0.2">
      <c r="O1300" s="1"/>
      <c r="P1300" s="1"/>
      <c r="Q1300" s="1"/>
      <c r="R1300" s="1"/>
    </row>
    <row r="1301" spans="15:18" x14ac:dyDescent="0.2">
      <c r="O1301" s="1"/>
      <c r="P1301" s="1"/>
      <c r="Q1301" s="1"/>
      <c r="R1301" s="1"/>
    </row>
    <row r="1302" spans="15:18" x14ac:dyDescent="0.2">
      <c r="O1302" s="1"/>
      <c r="P1302" s="1"/>
      <c r="Q1302" s="1"/>
      <c r="R1302" s="1"/>
    </row>
    <row r="1303" spans="15:18" x14ac:dyDescent="0.2">
      <c r="O1303" s="1"/>
      <c r="P1303" s="1"/>
      <c r="Q1303" s="1"/>
      <c r="R1303" s="1"/>
    </row>
    <row r="1304" spans="15:18" x14ac:dyDescent="0.2">
      <c r="O1304" s="1"/>
      <c r="P1304" s="1"/>
      <c r="Q1304" s="1"/>
      <c r="R1304" s="1"/>
    </row>
    <row r="1305" spans="15:18" x14ac:dyDescent="0.2">
      <c r="O1305" s="1"/>
      <c r="P1305" s="1"/>
      <c r="Q1305" s="1"/>
      <c r="R1305" s="1"/>
    </row>
    <row r="1306" spans="15:18" x14ac:dyDescent="0.2">
      <c r="O1306" s="1"/>
      <c r="P1306" s="1"/>
      <c r="Q1306" s="1"/>
      <c r="R1306" s="1"/>
    </row>
    <row r="1307" spans="15:18" x14ac:dyDescent="0.2">
      <c r="O1307" s="1"/>
      <c r="P1307" s="1"/>
      <c r="Q1307" s="1"/>
      <c r="R1307" s="1"/>
    </row>
    <row r="1308" spans="15:18" x14ac:dyDescent="0.2">
      <c r="O1308" s="1"/>
      <c r="P1308" s="1"/>
      <c r="Q1308" s="1"/>
      <c r="R1308" s="1"/>
    </row>
    <row r="1309" spans="15:18" x14ac:dyDescent="0.2">
      <c r="O1309" s="1"/>
      <c r="P1309" s="1"/>
      <c r="Q1309" s="1"/>
      <c r="R1309" s="1"/>
    </row>
    <row r="1310" spans="15:18" x14ac:dyDescent="0.2">
      <c r="O1310" s="1"/>
      <c r="P1310" s="1"/>
      <c r="Q1310" s="1"/>
      <c r="R1310" s="1"/>
    </row>
    <row r="1311" spans="15:18" x14ac:dyDescent="0.2">
      <c r="O1311" s="1"/>
      <c r="P1311" s="1"/>
      <c r="Q1311" s="1"/>
      <c r="R1311" s="1"/>
    </row>
    <row r="1312" spans="15:18" x14ac:dyDescent="0.2">
      <c r="O1312" s="1"/>
      <c r="P1312" s="1"/>
      <c r="Q1312" s="1"/>
      <c r="R1312" s="1"/>
    </row>
    <row r="1313" spans="15:18" x14ac:dyDescent="0.2">
      <c r="O1313" s="1"/>
      <c r="P1313" s="1"/>
      <c r="Q1313" s="1"/>
      <c r="R1313" s="1"/>
    </row>
    <row r="1314" spans="15:18" x14ac:dyDescent="0.2">
      <c r="O1314" s="1"/>
      <c r="P1314" s="1"/>
      <c r="Q1314" s="1"/>
      <c r="R1314" s="1"/>
    </row>
    <row r="1315" spans="15:18" x14ac:dyDescent="0.2">
      <c r="O1315" s="1"/>
      <c r="P1315" s="1"/>
      <c r="Q1315" s="1"/>
      <c r="R1315" s="1"/>
    </row>
    <row r="1316" spans="15:18" x14ac:dyDescent="0.2">
      <c r="O1316" s="1"/>
      <c r="P1316" s="1"/>
      <c r="Q1316" s="1"/>
      <c r="R1316" s="1"/>
    </row>
    <row r="1317" spans="15:18" x14ac:dyDescent="0.2">
      <c r="O1317" s="1"/>
      <c r="P1317" s="1"/>
      <c r="Q1317" s="1"/>
      <c r="R1317" s="1"/>
    </row>
    <row r="1318" spans="15:18" x14ac:dyDescent="0.2">
      <c r="O1318" s="1"/>
      <c r="P1318" s="1"/>
      <c r="Q1318" s="1"/>
      <c r="R1318" s="1"/>
    </row>
    <row r="1319" spans="15:18" x14ac:dyDescent="0.2">
      <c r="O1319" s="1"/>
      <c r="P1319" s="1"/>
      <c r="Q1319" s="1"/>
      <c r="R1319" s="1"/>
    </row>
    <row r="1320" spans="15:18" x14ac:dyDescent="0.2">
      <c r="O1320" s="1"/>
      <c r="P1320" s="1"/>
      <c r="Q1320" s="1"/>
      <c r="R1320" s="1"/>
    </row>
    <row r="1321" spans="15:18" x14ac:dyDescent="0.2">
      <c r="O1321" s="1"/>
      <c r="P1321" s="1"/>
      <c r="Q1321" s="1"/>
      <c r="R1321" s="1"/>
    </row>
    <row r="1322" spans="15:18" x14ac:dyDescent="0.2">
      <c r="O1322" s="1"/>
      <c r="P1322" s="1"/>
      <c r="Q1322" s="1"/>
      <c r="R1322" s="1"/>
    </row>
    <row r="1323" spans="15:18" x14ac:dyDescent="0.2">
      <c r="O1323" s="1"/>
      <c r="P1323" s="1"/>
      <c r="Q1323" s="1"/>
      <c r="R1323" s="1"/>
    </row>
    <row r="1324" spans="15:18" x14ac:dyDescent="0.2">
      <c r="O1324" s="1"/>
      <c r="P1324" s="1"/>
      <c r="Q1324" s="1"/>
      <c r="R1324" s="1"/>
    </row>
    <row r="1325" spans="15:18" x14ac:dyDescent="0.2">
      <c r="O1325" s="1"/>
      <c r="P1325" s="1"/>
      <c r="Q1325" s="1"/>
      <c r="R1325" s="1"/>
    </row>
    <row r="1326" spans="15:18" x14ac:dyDescent="0.2">
      <c r="O1326" s="1"/>
      <c r="P1326" s="1"/>
      <c r="Q1326" s="1"/>
      <c r="R1326" s="1"/>
    </row>
    <row r="1327" spans="15:18" x14ac:dyDescent="0.2">
      <c r="O1327" s="1"/>
      <c r="P1327" s="1"/>
      <c r="Q1327" s="1"/>
      <c r="R1327" s="1"/>
    </row>
    <row r="1328" spans="15:18" x14ac:dyDescent="0.2">
      <c r="O1328" s="1"/>
      <c r="P1328" s="1"/>
      <c r="Q1328" s="1"/>
      <c r="R1328" s="1"/>
    </row>
    <row r="1329" spans="15:18" x14ac:dyDescent="0.2">
      <c r="O1329" s="1"/>
      <c r="P1329" s="1"/>
      <c r="Q1329" s="1"/>
      <c r="R1329" s="1"/>
    </row>
    <row r="1330" spans="15:18" x14ac:dyDescent="0.2">
      <c r="O1330" s="1"/>
      <c r="P1330" s="1"/>
      <c r="Q1330" s="1"/>
      <c r="R1330" s="1"/>
    </row>
    <row r="1331" spans="15:18" x14ac:dyDescent="0.2">
      <c r="O1331" s="1"/>
      <c r="P1331" s="1"/>
      <c r="Q1331" s="1"/>
      <c r="R1331" s="1"/>
    </row>
    <row r="1332" spans="15:18" x14ac:dyDescent="0.2">
      <c r="O1332" s="1"/>
      <c r="P1332" s="1"/>
      <c r="Q1332" s="1"/>
      <c r="R1332" s="1"/>
    </row>
    <row r="1333" spans="15:18" x14ac:dyDescent="0.2">
      <c r="O1333" s="1"/>
      <c r="P1333" s="1"/>
      <c r="Q1333" s="1"/>
      <c r="R1333" s="1"/>
    </row>
    <row r="1334" spans="15:18" x14ac:dyDescent="0.2">
      <c r="O1334" s="1"/>
      <c r="P1334" s="1"/>
      <c r="Q1334" s="1"/>
      <c r="R1334" s="1"/>
    </row>
    <row r="1335" spans="15:18" x14ac:dyDescent="0.2">
      <c r="O1335" s="1"/>
      <c r="P1335" s="1"/>
      <c r="Q1335" s="1"/>
      <c r="R1335" s="1"/>
    </row>
    <row r="1336" spans="15:18" x14ac:dyDescent="0.2">
      <c r="O1336" s="1"/>
      <c r="P1336" s="1"/>
      <c r="Q1336" s="1"/>
      <c r="R1336" s="1"/>
    </row>
    <row r="1337" spans="15:18" x14ac:dyDescent="0.2">
      <c r="O1337" s="1"/>
      <c r="P1337" s="1"/>
      <c r="Q1337" s="1"/>
      <c r="R1337" s="1"/>
    </row>
    <row r="1338" spans="15:18" x14ac:dyDescent="0.2">
      <c r="O1338" s="1"/>
      <c r="P1338" s="1"/>
      <c r="Q1338" s="1"/>
      <c r="R1338" s="1"/>
    </row>
    <row r="1339" spans="15:18" x14ac:dyDescent="0.2">
      <c r="O1339" s="1"/>
      <c r="P1339" s="1"/>
      <c r="Q1339" s="1"/>
      <c r="R1339" s="1"/>
    </row>
    <row r="1340" spans="15:18" x14ac:dyDescent="0.2">
      <c r="O1340" s="1"/>
      <c r="P1340" s="1"/>
      <c r="Q1340" s="1"/>
      <c r="R1340" s="1"/>
    </row>
    <row r="1341" spans="15:18" x14ac:dyDescent="0.2">
      <c r="O1341" s="1"/>
      <c r="P1341" s="1"/>
      <c r="Q1341" s="1"/>
      <c r="R1341" s="1"/>
    </row>
    <row r="1342" spans="15:18" x14ac:dyDescent="0.2">
      <c r="O1342" s="1"/>
      <c r="P1342" s="1"/>
      <c r="Q1342" s="1"/>
      <c r="R1342" s="1"/>
    </row>
    <row r="1343" spans="15:18" x14ac:dyDescent="0.2">
      <c r="O1343" s="1"/>
      <c r="P1343" s="1"/>
      <c r="Q1343" s="1"/>
      <c r="R1343" s="1"/>
    </row>
    <row r="1344" spans="15:18" x14ac:dyDescent="0.2">
      <c r="O1344" s="1"/>
      <c r="P1344" s="1"/>
      <c r="Q1344" s="1"/>
      <c r="R1344" s="1"/>
    </row>
    <row r="1345" spans="15:18" x14ac:dyDescent="0.2">
      <c r="O1345" s="1"/>
      <c r="P1345" s="1"/>
      <c r="Q1345" s="1"/>
      <c r="R1345" s="1"/>
    </row>
    <row r="1346" spans="15:18" x14ac:dyDescent="0.2">
      <c r="O1346" s="1"/>
      <c r="P1346" s="1"/>
      <c r="Q1346" s="1"/>
      <c r="R1346" s="1"/>
    </row>
    <row r="1347" spans="15:18" x14ac:dyDescent="0.2">
      <c r="O1347" s="1"/>
      <c r="P1347" s="1"/>
      <c r="Q1347" s="1"/>
      <c r="R1347" s="1"/>
    </row>
    <row r="1348" spans="15:18" x14ac:dyDescent="0.2">
      <c r="O1348" s="1"/>
      <c r="P1348" s="1"/>
      <c r="Q1348" s="1"/>
      <c r="R1348" s="1"/>
    </row>
    <row r="1349" spans="15:18" x14ac:dyDescent="0.2">
      <c r="O1349" s="1"/>
      <c r="P1349" s="1"/>
      <c r="Q1349" s="1"/>
      <c r="R1349" s="1"/>
    </row>
    <row r="1350" spans="15:18" x14ac:dyDescent="0.2">
      <c r="O1350" s="1"/>
      <c r="P1350" s="1"/>
      <c r="Q1350" s="1"/>
      <c r="R1350" s="1"/>
    </row>
    <row r="1351" spans="15:18" x14ac:dyDescent="0.2">
      <c r="O1351" s="1"/>
      <c r="P1351" s="1"/>
      <c r="Q1351" s="1"/>
      <c r="R1351" s="1"/>
    </row>
    <row r="1352" spans="15:18" x14ac:dyDescent="0.2">
      <c r="O1352" s="1"/>
      <c r="P1352" s="1"/>
      <c r="Q1352" s="1"/>
      <c r="R1352" s="1"/>
    </row>
    <row r="1353" spans="15:18" x14ac:dyDescent="0.2">
      <c r="O1353" s="1"/>
      <c r="P1353" s="1"/>
      <c r="Q1353" s="1"/>
      <c r="R1353" s="1"/>
    </row>
    <row r="1354" spans="15:18" x14ac:dyDescent="0.2">
      <c r="O1354" s="1"/>
      <c r="P1354" s="1"/>
      <c r="Q1354" s="1"/>
      <c r="R1354" s="1"/>
    </row>
    <row r="1355" spans="15:18" x14ac:dyDescent="0.2">
      <c r="O1355" s="1"/>
      <c r="P1355" s="1"/>
      <c r="Q1355" s="1"/>
      <c r="R1355" s="1"/>
    </row>
    <row r="1356" spans="15:18" x14ac:dyDescent="0.2">
      <c r="O1356" s="1"/>
      <c r="P1356" s="1"/>
      <c r="Q1356" s="1"/>
      <c r="R1356" s="1"/>
    </row>
    <row r="1357" spans="15:18" x14ac:dyDescent="0.2">
      <c r="O1357" s="1"/>
      <c r="P1357" s="1"/>
      <c r="Q1357" s="1"/>
      <c r="R1357" s="1"/>
    </row>
    <row r="1358" spans="15:18" x14ac:dyDescent="0.2">
      <c r="O1358" s="1"/>
      <c r="P1358" s="1"/>
      <c r="Q1358" s="1"/>
      <c r="R1358" s="1"/>
    </row>
    <row r="1359" spans="15:18" x14ac:dyDescent="0.2">
      <c r="O1359" s="1"/>
      <c r="P1359" s="1"/>
      <c r="Q1359" s="1"/>
      <c r="R1359" s="1"/>
    </row>
    <row r="1360" spans="15:18" x14ac:dyDescent="0.2">
      <c r="O1360" s="1"/>
      <c r="P1360" s="1"/>
      <c r="Q1360" s="1"/>
      <c r="R1360" s="1"/>
    </row>
    <row r="1361" spans="15:18" x14ac:dyDescent="0.2">
      <c r="O1361" s="1"/>
      <c r="P1361" s="1"/>
      <c r="Q1361" s="1"/>
      <c r="R1361" s="1"/>
    </row>
    <row r="1362" spans="15:18" x14ac:dyDescent="0.2">
      <c r="O1362" s="1"/>
      <c r="P1362" s="1"/>
      <c r="Q1362" s="1"/>
      <c r="R1362" s="1"/>
    </row>
    <row r="1363" spans="15:18" x14ac:dyDescent="0.2">
      <c r="O1363" s="1"/>
      <c r="P1363" s="1"/>
      <c r="Q1363" s="1"/>
      <c r="R1363" s="1"/>
    </row>
    <row r="1364" spans="15:18" x14ac:dyDescent="0.2">
      <c r="O1364" s="1"/>
      <c r="P1364" s="1"/>
      <c r="Q1364" s="1"/>
      <c r="R1364" s="1"/>
    </row>
    <row r="1365" spans="15:18" x14ac:dyDescent="0.2">
      <c r="O1365" s="1"/>
      <c r="P1365" s="1"/>
      <c r="Q1365" s="1"/>
      <c r="R1365" s="1"/>
    </row>
    <row r="1366" spans="15:18" x14ac:dyDescent="0.2">
      <c r="O1366" s="1"/>
      <c r="P1366" s="1"/>
      <c r="Q1366" s="1"/>
      <c r="R1366" s="1"/>
    </row>
    <row r="1367" spans="15:18" x14ac:dyDescent="0.2">
      <c r="O1367" s="1"/>
      <c r="P1367" s="1"/>
      <c r="Q1367" s="1"/>
      <c r="R1367" s="1"/>
    </row>
    <row r="1368" spans="15:18" x14ac:dyDescent="0.2">
      <c r="O1368" s="1"/>
      <c r="P1368" s="1"/>
      <c r="Q1368" s="1"/>
      <c r="R1368" s="1"/>
    </row>
    <row r="1369" spans="15:18" x14ac:dyDescent="0.2">
      <c r="O1369" s="1"/>
      <c r="P1369" s="1"/>
      <c r="Q1369" s="1"/>
      <c r="R1369" s="1"/>
    </row>
    <row r="1370" spans="15:18" x14ac:dyDescent="0.2">
      <c r="O1370" s="1"/>
      <c r="P1370" s="1"/>
      <c r="Q1370" s="1"/>
      <c r="R1370" s="1"/>
    </row>
    <row r="1371" spans="15:18" x14ac:dyDescent="0.2">
      <c r="O1371" s="1"/>
      <c r="P1371" s="1"/>
      <c r="Q1371" s="1"/>
      <c r="R1371" s="1"/>
    </row>
    <row r="1372" spans="15:18" x14ac:dyDescent="0.2">
      <c r="O1372" s="1"/>
      <c r="P1372" s="1"/>
      <c r="Q1372" s="1"/>
      <c r="R1372" s="1"/>
    </row>
    <row r="1373" spans="15:18" x14ac:dyDescent="0.2">
      <c r="O1373" s="1"/>
      <c r="P1373" s="1"/>
      <c r="Q1373" s="1"/>
      <c r="R1373" s="1"/>
    </row>
    <row r="1374" spans="15:18" x14ac:dyDescent="0.2">
      <c r="O1374" s="1"/>
      <c r="P1374" s="1"/>
      <c r="Q1374" s="1"/>
      <c r="R1374" s="1"/>
    </row>
    <row r="1375" spans="15:18" x14ac:dyDescent="0.2">
      <c r="O1375" s="1"/>
      <c r="P1375" s="1"/>
      <c r="Q1375" s="1"/>
      <c r="R1375" s="1"/>
    </row>
    <row r="1376" spans="15:18" x14ac:dyDescent="0.2">
      <c r="O1376" s="1"/>
      <c r="P1376" s="1"/>
      <c r="Q1376" s="1"/>
      <c r="R1376" s="1"/>
    </row>
    <row r="1377" spans="15:18" x14ac:dyDescent="0.2">
      <c r="O1377" s="1"/>
      <c r="P1377" s="1"/>
      <c r="Q1377" s="1"/>
      <c r="R1377" s="1"/>
    </row>
    <row r="1378" spans="15:18" x14ac:dyDescent="0.2">
      <c r="O1378" s="1"/>
      <c r="P1378" s="1"/>
      <c r="Q1378" s="1"/>
      <c r="R1378" s="1"/>
    </row>
    <row r="1379" spans="15:18" x14ac:dyDescent="0.2">
      <c r="O1379" s="1"/>
      <c r="P1379" s="1"/>
      <c r="Q1379" s="1"/>
      <c r="R1379" s="1"/>
    </row>
    <row r="1380" spans="15:18" x14ac:dyDescent="0.2">
      <c r="O1380" s="1"/>
      <c r="P1380" s="1"/>
      <c r="Q1380" s="1"/>
      <c r="R1380" s="1"/>
    </row>
    <row r="1381" spans="15:18" x14ac:dyDescent="0.2">
      <c r="O1381" s="1"/>
      <c r="P1381" s="1"/>
      <c r="Q1381" s="1"/>
      <c r="R1381" s="1"/>
    </row>
    <row r="1382" spans="15:18" x14ac:dyDescent="0.2">
      <c r="O1382" s="1"/>
      <c r="P1382" s="1"/>
      <c r="Q1382" s="1"/>
      <c r="R1382" s="1"/>
    </row>
    <row r="1383" spans="15:18" x14ac:dyDescent="0.2">
      <c r="O1383" s="1"/>
      <c r="P1383" s="1"/>
      <c r="Q1383" s="1"/>
      <c r="R1383" s="1"/>
    </row>
    <row r="1384" spans="15:18" x14ac:dyDescent="0.2">
      <c r="O1384" s="1"/>
      <c r="P1384" s="1"/>
      <c r="Q1384" s="1"/>
      <c r="R1384" s="1"/>
    </row>
    <row r="1385" spans="15:18" x14ac:dyDescent="0.2">
      <c r="O1385" s="1"/>
      <c r="P1385" s="1"/>
      <c r="Q1385" s="1"/>
      <c r="R1385" s="1"/>
    </row>
    <row r="1386" spans="15:18" x14ac:dyDescent="0.2">
      <c r="O1386" s="1"/>
      <c r="P1386" s="1"/>
      <c r="Q1386" s="1"/>
      <c r="R1386" s="1"/>
    </row>
    <row r="1387" spans="15:18" x14ac:dyDescent="0.2">
      <c r="O1387" s="1"/>
      <c r="P1387" s="1"/>
      <c r="Q1387" s="1"/>
      <c r="R1387" s="1"/>
    </row>
    <row r="1388" spans="15:18" x14ac:dyDescent="0.2">
      <c r="O1388" s="1"/>
      <c r="P1388" s="1"/>
      <c r="Q1388" s="1"/>
      <c r="R1388" s="1"/>
    </row>
    <row r="1389" spans="15:18" x14ac:dyDescent="0.2">
      <c r="O1389" s="1"/>
      <c r="P1389" s="1"/>
      <c r="Q1389" s="1"/>
      <c r="R1389" s="1"/>
    </row>
    <row r="1390" spans="15:18" x14ac:dyDescent="0.2">
      <c r="O1390" s="1"/>
      <c r="P1390" s="1"/>
      <c r="Q1390" s="1"/>
      <c r="R1390" s="1"/>
    </row>
    <row r="1391" spans="15:18" x14ac:dyDescent="0.2">
      <c r="O1391" s="1"/>
      <c r="P1391" s="1"/>
      <c r="Q1391" s="1"/>
      <c r="R1391" s="1"/>
    </row>
    <row r="1392" spans="15:18" x14ac:dyDescent="0.2">
      <c r="O1392" s="1"/>
      <c r="P1392" s="1"/>
      <c r="Q1392" s="1"/>
      <c r="R1392" s="1"/>
    </row>
    <row r="1393" spans="15:18" x14ac:dyDescent="0.2">
      <c r="O1393" s="1"/>
      <c r="P1393" s="1"/>
      <c r="Q1393" s="1"/>
      <c r="R1393" s="1"/>
    </row>
    <row r="1394" spans="15:18" x14ac:dyDescent="0.2">
      <c r="O1394" s="1"/>
      <c r="P1394" s="1"/>
      <c r="Q1394" s="1"/>
      <c r="R1394" s="1"/>
    </row>
    <row r="1395" spans="15:18" x14ac:dyDescent="0.2">
      <c r="O1395" s="1"/>
      <c r="P1395" s="1"/>
      <c r="Q1395" s="1"/>
      <c r="R1395" s="1"/>
    </row>
    <row r="1396" spans="15:18" x14ac:dyDescent="0.2">
      <c r="O1396" s="1"/>
      <c r="P1396" s="1"/>
      <c r="Q1396" s="1"/>
      <c r="R1396" s="1"/>
    </row>
    <row r="1397" spans="15:18" x14ac:dyDescent="0.2">
      <c r="O1397" s="1"/>
      <c r="P1397" s="1"/>
      <c r="Q1397" s="1"/>
      <c r="R1397" s="1"/>
    </row>
    <row r="1398" spans="15:18" x14ac:dyDescent="0.2">
      <c r="O1398" s="1"/>
      <c r="P1398" s="1"/>
      <c r="Q1398" s="1"/>
      <c r="R1398" s="1"/>
    </row>
    <row r="1399" spans="15:18" x14ac:dyDescent="0.2">
      <c r="O1399" s="1"/>
      <c r="P1399" s="1"/>
      <c r="Q1399" s="1"/>
      <c r="R1399" s="1"/>
    </row>
    <row r="1400" spans="15:18" x14ac:dyDescent="0.2">
      <c r="O1400" s="1"/>
      <c r="P1400" s="1"/>
      <c r="Q1400" s="1"/>
      <c r="R1400" s="1"/>
    </row>
    <row r="1401" spans="15:18" x14ac:dyDescent="0.2">
      <c r="O1401" s="1"/>
      <c r="P1401" s="1"/>
      <c r="Q1401" s="1"/>
      <c r="R1401" s="1"/>
    </row>
    <row r="1402" spans="15:18" x14ac:dyDescent="0.2">
      <c r="O1402" s="1"/>
      <c r="P1402" s="1"/>
      <c r="Q1402" s="1"/>
      <c r="R1402" s="1"/>
    </row>
    <row r="1403" spans="15:18" x14ac:dyDescent="0.2">
      <c r="O1403" s="1"/>
      <c r="P1403" s="1"/>
      <c r="Q1403" s="1"/>
      <c r="R1403" s="1"/>
    </row>
  </sheetData>
  <mergeCells count="40">
    <mergeCell ref="D77:L77"/>
    <mergeCell ref="D78:L78"/>
    <mergeCell ref="D79:L79"/>
    <mergeCell ref="D80:L80"/>
    <mergeCell ref="B86:L87"/>
    <mergeCell ref="B88:L89"/>
    <mergeCell ref="D58:L58"/>
    <mergeCell ref="D59:L59"/>
    <mergeCell ref="D65:L65"/>
    <mergeCell ref="D66:L66"/>
    <mergeCell ref="D72:L72"/>
    <mergeCell ref="D73:L73"/>
    <mergeCell ref="D39:L39"/>
    <mergeCell ref="D40:L40"/>
    <mergeCell ref="D44:L44"/>
    <mergeCell ref="D45:L45"/>
    <mergeCell ref="D51:L51"/>
    <mergeCell ref="D52:L52"/>
    <mergeCell ref="D23:L23"/>
    <mergeCell ref="D24:L24"/>
    <mergeCell ref="D30:L30"/>
    <mergeCell ref="D31:L31"/>
    <mergeCell ref="D37:L37"/>
    <mergeCell ref="D38:L38"/>
    <mergeCell ref="B7:C7"/>
    <mergeCell ref="B8:C8"/>
    <mergeCell ref="B9:L9"/>
    <mergeCell ref="B10:C10"/>
    <mergeCell ref="D16:L16"/>
    <mergeCell ref="D17:L17"/>
    <mergeCell ref="B2:L2"/>
    <mergeCell ref="B3:L3"/>
    <mergeCell ref="B4:L4"/>
    <mergeCell ref="B5:L5"/>
    <mergeCell ref="B6:C6"/>
    <mergeCell ref="D6:D7"/>
    <mergeCell ref="E6:F6"/>
    <mergeCell ref="G6:H6"/>
    <mergeCell ref="I6:J6"/>
    <mergeCell ref="K6:L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B26A9-AE70-41D5-918F-4C1C77464E97}">
  <sheetPr>
    <tabColor rgb="FFFFC000"/>
  </sheetPr>
  <dimension ref="B1:Q1391"/>
  <sheetViews>
    <sheetView workbookViewId="0">
      <selection activeCell="B1" sqref="B1:Q1048576"/>
    </sheetView>
  </sheetViews>
  <sheetFormatPr defaultRowHeight="12.75" x14ac:dyDescent="0.2"/>
  <cols>
    <col min="2" max="2" width="9.140625" style="1"/>
    <col min="3" max="3" width="16.85546875" style="1" customWidth="1"/>
    <col min="4" max="9" width="18.85546875" style="1" customWidth="1"/>
    <col min="10" max="12" width="18.85546875" style="2" customWidth="1"/>
    <col min="13" max="14" width="5.85546875" customWidth="1"/>
    <col min="15" max="15" width="21.85546875" customWidth="1"/>
  </cols>
  <sheetData>
    <row r="1" spans="2:16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6" ht="23.25" x14ac:dyDescent="0.2">
      <c r="B2" s="371" t="s">
        <v>18</v>
      </c>
      <c r="C2" s="372"/>
      <c r="D2" s="372"/>
      <c r="E2" s="372"/>
      <c r="F2" s="372"/>
      <c r="G2" s="372"/>
      <c r="H2" s="372"/>
      <c r="I2" s="372"/>
      <c r="J2" s="372"/>
      <c r="K2" s="372"/>
      <c r="L2" s="373"/>
    </row>
    <row r="3" spans="2:16" ht="20.25" x14ac:dyDescent="0.2">
      <c r="B3" s="374" t="s">
        <v>15</v>
      </c>
      <c r="C3" s="375"/>
      <c r="D3" s="375"/>
      <c r="E3" s="375"/>
      <c r="F3" s="375"/>
      <c r="G3" s="375"/>
      <c r="H3" s="375"/>
      <c r="I3" s="375"/>
      <c r="J3" s="375"/>
      <c r="K3" s="375"/>
      <c r="L3" s="376"/>
    </row>
    <row r="4" spans="2:16" ht="19.5" thickBot="1" x14ac:dyDescent="0.25">
      <c r="B4" s="377" t="s">
        <v>57</v>
      </c>
      <c r="C4" s="378"/>
      <c r="D4" s="378"/>
      <c r="E4" s="378"/>
      <c r="F4" s="378"/>
      <c r="G4" s="378"/>
      <c r="H4" s="378"/>
      <c r="I4" s="378"/>
      <c r="J4" s="378"/>
      <c r="K4" s="378"/>
      <c r="L4" s="379"/>
    </row>
    <row r="5" spans="2:16" ht="24" thickBot="1" x14ac:dyDescent="0.25">
      <c r="B5" s="243" t="s">
        <v>210</v>
      </c>
      <c r="C5" s="244"/>
      <c r="D5" s="117"/>
      <c r="E5" s="117"/>
      <c r="F5" s="117"/>
      <c r="G5" s="117"/>
      <c r="H5" s="117"/>
      <c r="I5" s="117"/>
      <c r="J5" s="117"/>
      <c r="K5" s="117"/>
      <c r="L5" s="118"/>
    </row>
    <row r="6" spans="2:16" ht="36" customHeight="1" x14ac:dyDescent="0.2">
      <c r="B6" s="110" t="s">
        <v>127</v>
      </c>
      <c r="C6" s="245"/>
      <c r="D6" s="170" t="s">
        <v>198</v>
      </c>
      <c r="E6" s="361" t="s">
        <v>199</v>
      </c>
      <c r="F6" s="361"/>
      <c r="G6" s="248" t="s">
        <v>200</v>
      </c>
      <c r="H6" s="248"/>
      <c r="I6" s="362" t="s">
        <v>201</v>
      </c>
      <c r="J6" s="362"/>
      <c r="K6" s="171" t="s">
        <v>202</v>
      </c>
      <c r="L6" s="173"/>
    </row>
    <row r="7" spans="2:16" ht="48" x14ac:dyDescent="0.2">
      <c r="B7" s="112" t="s">
        <v>13</v>
      </c>
      <c r="C7" s="252"/>
      <c r="D7" s="179"/>
      <c r="E7" s="342" t="s">
        <v>169</v>
      </c>
      <c r="F7" s="189" t="s">
        <v>170</v>
      </c>
      <c r="G7" s="268" t="s">
        <v>171</v>
      </c>
      <c r="H7" s="91" t="s">
        <v>172</v>
      </c>
      <c r="I7" s="356" t="s">
        <v>173</v>
      </c>
      <c r="J7" s="351" t="s">
        <v>174</v>
      </c>
      <c r="K7" s="180"/>
      <c r="L7" s="182"/>
    </row>
    <row r="8" spans="2:16" ht="36.75" thickBot="1" x14ac:dyDescent="0.25">
      <c r="B8" s="147" t="s">
        <v>14</v>
      </c>
      <c r="C8" s="283"/>
      <c r="D8" s="48" t="s">
        <v>211</v>
      </c>
      <c r="E8" s="48" t="s">
        <v>212</v>
      </c>
      <c r="F8" s="48" t="s">
        <v>205</v>
      </c>
      <c r="G8" s="380" t="s">
        <v>213</v>
      </c>
      <c r="H8" s="48" t="s">
        <v>214</v>
      </c>
      <c r="I8" s="48" t="s">
        <v>215</v>
      </c>
      <c r="J8" s="48" t="s">
        <v>216</v>
      </c>
      <c r="K8" s="363"/>
      <c r="L8" s="364"/>
    </row>
    <row r="9" spans="2:16" ht="33" customHeight="1" thickBot="1" x14ac:dyDescent="0.25">
      <c r="B9" s="261" t="s">
        <v>217</v>
      </c>
      <c r="C9" s="262"/>
      <c r="D9" s="262"/>
      <c r="E9" s="262"/>
      <c r="F9" s="262"/>
      <c r="G9" s="262"/>
      <c r="H9" s="262"/>
      <c r="I9" s="262"/>
      <c r="J9" s="262"/>
      <c r="K9" s="262"/>
      <c r="L9" s="263"/>
    </row>
    <row r="10" spans="2:16" x14ac:dyDescent="0.2">
      <c r="B10" s="153" t="s">
        <v>17</v>
      </c>
      <c r="C10" s="154"/>
      <c r="D10" s="72" t="s">
        <v>0</v>
      </c>
      <c r="E10" s="72" t="s">
        <v>1</v>
      </c>
      <c r="F10" s="72" t="s">
        <v>2</v>
      </c>
      <c r="G10" s="72" t="s">
        <v>3</v>
      </c>
      <c r="H10" s="72" t="s">
        <v>20</v>
      </c>
      <c r="I10" s="72" t="s">
        <v>4</v>
      </c>
      <c r="J10" s="92" t="s">
        <v>5</v>
      </c>
      <c r="K10" s="92" t="s">
        <v>16</v>
      </c>
      <c r="L10" s="74" t="s">
        <v>141</v>
      </c>
    </row>
    <row r="11" spans="2:16" x14ac:dyDescent="0.2">
      <c r="B11" s="33" t="s">
        <v>6</v>
      </c>
      <c r="C11" s="34">
        <v>44837</v>
      </c>
      <c r="D11" s="48"/>
      <c r="E11" s="48"/>
      <c r="F11" s="48"/>
      <c r="G11" s="48"/>
      <c r="H11" s="48"/>
      <c r="I11" s="48"/>
      <c r="J11" s="48"/>
      <c r="K11" s="48"/>
      <c r="L11" s="50"/>
    </row>
    <row r="12" spans="2:16" x14ac:dyDescent="0.2">
      <c r="B12" s="33" t="s">
        <v>7</v>
      </c>
      <c r="C12" s="34">
        <v>44838</v>
      </c>
      <c r="D12" s="48"/>
      <c r="E12" s="48"/>
      <c r="F12" s="48"/>
      <c r="G12" s="48"/>
      <c r="H12" s="48"/>
      <c r="I12" s="48"/>
      <c r="J12" s="48"/>
      <c r="K12" s="48"/>
      <c r="L12" s="50"/>
      <c r="O12" s="340" t="s">
        <v>185</v>
      </c>
      <c r="P12">
        <f>COUNTIF(D12:L64,"Farmacol. Clin.")</f>
        <v>21</v>
      </c>
    </row>
    <row r="13" spans="2:16" x14ac:dyDescent="0.2">
      <c r="B13" s="33" t="s">
        <v>8</v>
      </c>
      <c r="C13" s="34">
        <v>44839</v>
      </c>
      <c r="D13" s="48"/>
      <c r="E13" s="48"/>
      <c r="F13" s="48"/>
      <c r="G13" s="48"/>
      <c r="H13" s="48"/>
      <c r="I13" s="48"/>
      <c r="J13" s="48"/>
      <c r="K13" s="48"/>
      <c r="L13" s="50"/>
      <c r="O13" s="340" t="s">
        <v>186</v>
      </c>
      <c r="P13">
        <f>COUNTIF(D12:L64,"Mal. Sist. Endocrino")</f>
        <v>35</v>
      </c>
    </row>
    <row r="14" spans="2:16" x14ac:dyDescent="0.2">
      <c r="B14" s="33" t="s">
        <v>9</v>
      </c>
      <c r="C14" s="34">
        <v>44840</v>
      </c>
      <c r="D14" s="48"/>
      <c r="E14" s="48"/>
      <c r="F14" s="48"/>
      <c r="G14" s="48"/>
      <c r="H14" s="48"/>
      <c r="I14" s="48"/>
      <c r="J14" s="48"/>
      <c r="K14" s="48"/>
      <c r="L14" s="50"/>
      <c r="O14" s="340" t="s">
        <v>187</v>
      </c>
      <c r="P14">
        <f>COUNTIF(D12:L64,"Endocrinochirurgia")</f>
        <v>14</v>
      </c>
    </row>
    <row r="15" spans="2:16" x14ac:dyDescent="0.2">
      <c r="B15" s="33" t="s">
        <v>10</v>
      </c>
      <c r="C15" s="34">
        <v>44841</v>
      </c>
      <c r="D15" s="48"/>
      <c r="E15" s="48"/>
      <c r="F15" s="48"/>
      <c r="G15" s="48"/>
      <c r="H15" s="48"/>
      <c r="I15" s="48"/>
      <c r="J15" s="48"/>
      <c r="K15" s="48"/>
      <c r="L15" s="50"/>
      <c r="O15" s="340" t="s">
        <v>188</v>
      </c>
      <c r="P15">
        <f>COUNTIF(D12:L64,"Mal. Infettive")</f>
        <v>35</v>
      </c>
    </row>
    <row r="16" spans="2:16" x14ac:dyDescent="0.2">
      <c r="B16" s="37" t="s">
        <v>11</v>
      </c>
      <c r="C16" s="38">
        <v>44842</v>
      </c>
      <c r="D16" s="207"/>
      <c r="E16" s="208"/>
      <c r="F16" s="208"/>
      <c r="G16" s="208"/>
      <c r="H16" s="208"/>
      <c r="I16" s="208"/>
      <c r="J16" s="208"/>
      <c r="K16" s="208"/>
      <c r="L16" s="209"/>
      <c r="O16" s="340" t="s">
        <v>189</v>
      </c>
      <c r="P16">
        <f>COUNTIF(D12:L64,"Mal. Cutanee e Veneree")</f>
        <v>14</v>
      </c>
    </row>
    <row r="17" spans="2:16" x14ac:dyDescent="0.2">
      <c r="B17" s="37" t="s">
        <v>12</v>
      </c>
      <c r="C17" s="38">
        <v>44843</v>
      </c>
      <c r="D17" s="207"/>
      <c r="E17" s="208"/>
      <c r="F17" s="208"/>
      <c r="G17" s="208"/>
      <c r="H17" s="208"/>
      <c r="I17" s="208"/>
      <c r="J17" s="208"/>
      <c r="K17" s="208"/>
      <c r="L17" s="209"/>
      <c r="O17" s="340" t="s">
        <v>190</v>
      </c>
      <c r="P17">
        <f>COUNTIF(D12:L64,"Mal. App. Digerente")</f>
        <v>0</v>
      </c>
    </row>
    <row r="18" spans="2:16" x14ac:dyDescent="0.2">
      <c r="B18" s="33" t="s">
        <v>6</v>
      </c>
      <c r="C18" s="34">
        <v>44844</v>
      </c>
      <c r="D18" s="268" t="s">
        <v>192</v>
      </c>
      <c r="E18" s="268" t="s">
        <v>192</v>
      </c>
      <c r="F18" s="268" t="s">
        <v>192</v>
      </c>
      <c r="G18" s="188" t="s">
        <v>184</v>
      </c>
      <c r="H18" s="188" t="s">
        <v>184</v>
      </c>
      <c r="I18" s="48"/>
      <c r="J18" s="48"/>
      <c r="K18" s="48"/>
      <c r="L18" s="50"/>
      <c r="O18" s="340" t="s">
        <v>191</v>
      </c>
      <c r="P18">
        <f>COUNTIF(D12:L76,"Chir. App. Digerente")</f>
        <v>14</v>
      </c>
    </row>
    <row r="19" spans="2:16" x14ac:dyDescent="0.2">
      <c r="B19" s="33" t="s">
        <v>7</v>
      </c>
      <c r="C19" s="34">
        <v>44845</v>
      </c>
      <c r="D19" s="268" t="s">
        <v>192</v>
      </c>
      <c r="E19" s="268" t="s">
        <v>192</v>
      </c>
      <c r="F19" s="268" t="s">
        <v>192</v>
      </c>
      <c r="G19" s="188" t="s">
        <v>184</v>
      </c>
      <c r="H19" s="188" t="s">
        <v>184</v>
      </c>
      <c r="I19" s="48"/>
      <c r="J19" s="48"/>
      <c r="K19" s="48"/>
      <c r="L19" s="50"/>
    </row>
    <row r="20" spans="2:16" x14ac:dyDescent="0.2">
      <c r="B20" s="33" t="s">
        <v>8</v>
      </c>
      <c r="C20" s="34">
        <v>44846</v>
      </c>
      <c r="D20" s="268" t="s">
        <v>192</v>
      </c>
      <c r="E20" s="268" t="s">
        <v>192</v>
      </c>
      <c r="F20" s="268" t="s">
        <v>192</v>
      </c>
      <c r="G20" s="188" t="s">
        <v>184</v>
      </c>
      <c r="H20" s="188" t="s">
        <v>184</v>
      </c>
      <c r="I20" s="48"/>
      <c r="J20" s="48"/>
      <c r="K20" s="48"/>
      <c r="L20" s="50"/>
    </row>
    <row r="21" spans="2:16" x14ac:dyDescent="0.2">
      <c r="B21" s="33" t="s">
        <v>9</v>
      </c>
      <c r="C21" s="34">
        <v>44847</v>
      </c>
      <c r="D21" s="268" t="s">
        <v>192</v>
      </c>
      <c r="E21" s="268" t="s">
        <v>192</v>
      </c>
      <c r="F21" s="268" t="s">
        <v>192</v>
      </c>
      <c r="G21" s="188" t="s">
        <v>184</v>
      </c>
      <c r="H21" s="188" t="s">
        <v>184</v>
      </c>
      <c r="I21" s="48"/>
      <c r="J21" s="48"/>
      <c r="K21" s="48"/>
      <c r="L21" s="50"/>
    </row>
    <row r="22" spans="2:16" x14ac:dyDescent="0.2">
      <c r="B22" s="33" t="s">
        <v>10</v>
      </c>
      <c r="C22" s="34">
        <v>44848</v>
      </c>
      <c r="D22" s="268" t="s">
        <v>192</v>
      </c>
      <c r="E22" s="268" t="s">
        <v>192</v>
      </c>
      <c r="F22" s="268" t="s">
        <v>192</v>
      </c>
      <c r="G22" s="188" t="s">
        <v>184</v>
      </c>
      <c r="H22" s="188" t="s">
        <v>184</v>
      </c>
      <c r="I22" s="48"/>
      <c r="J22" s="48"/>
      <c r="K22" s="48"/>
      <c r="L22" s="50"/>
    </row>
    <row r="23" spans="2:16" x14ac:dyDescent="0.2">
      <c r="B23" s="37" t="s">
        <v>11</v>
      </c>
      <c r="C23" s="38">
        <v>44849</v>
      </c>
      <c r="D23" s="207"/>
      <c r="E23" s="208"/>
      <c r="F23" s="208"/>
      <c r="G23" s="208"/>
      <c r="H23" s="208"/>
      <c r="I23" s="208"/>
      <c r="J23" s="208"/>
      <c r="K23" s="208"/>
      <c r="L23" s="209"/>
    </row>
    <row r="24" spans="2:16" x14ac:dyDescent="0.2">
      <c r="B24" s="37" t="s">
        <v>12</v>
      </c>
      <c r="C24" s="38">
        <v>44850</v>
      </c>
      <c r="D24" s="207"/>
      <c r="E24" s="208"/>
      <c r="F24" s="208"/>
      <c r="G24" s="208"/>
      <c r="H24" s="208"/>
      <c r="I24" s="208"/>
      <c r="J24" s="208"/>
      <c r="K24" s="208"/>
      <c r="L24" s="209"/>
    </row>
    <row r="25" spans="2:16" x14ac:dyDescent="0.2">
      <c r="B25" s="33" t="s">
        <v>6</v>
      </c>
      <c r="C25" s="34">
        <v>44851</v>
      </c>
      <c r="D25" s="48"/>
      <c r="E25" s="48"/>
      <c r="F25" s="48"/>
      <c r="G25" s="48"/>
      <c r="H25" s="48"/>
      <c r="I25" s="48"/>
      <c r="J25" s="48"/>
      <c r="K25" s="48"/>
      <c r="L25" s="50"/>
    </row>
    <row r="26" spans="2:16" x14ac:dyDescent="0.2">
      <c r="B26" s="33" t="s">
        <v>7</v>
      </c>
      <c r="C26" s="34">
        <v>44852</v>
      </c>
      <c r="D26" s="48"/>
      <c r="E26" s="48"/>
      <c r="F26" s="48"/>
      <c r="G26" s="48"/>
      <c r="H26" s="48"/>
      <c r="I26" s="48"/>
      <c r="J26" s="48"/>
      <c r="K26" s="48"/>
      <c r="L26" s="50"/>
    </row>
    <row r="27" spans="2:16" x14ac:dyDescent="0.2">
      <c r="B27" s="33" t="s">
        <v>8</v>
      </c>
      <c r="C27" s="34">
        <v>44853</v>
      </c>
      <c r="D27" s="48"/>
      <c r="E27" s="48"/>
      <c r="F27" s="48"/>
      <c r="G27" s="48"/>
      <c r="H27" s="48"/>
      <c r="I27" s="48"/>
      <c r="J27" s="48"/>
      <c r="K27" s="48"/>
      <c r="L27" s="50"/>
    </row>
    <row r="28" spans="2:16" x14ac:dyDescent="0.2">
      <c r="B28" s="33" t="s">
        <v>9</v>
      </c>
      <c r="C28" s="34">
        <v>44854</v>
      </c>
      <c r="D28" s="48"/>
      <c r="E28" s="48"/>
      <c r="F28" s="48"/>
      <c r="G28" s="48"/>
      <c r="H28" s="48"/>
      <c r="I28" s="48"/>
      <c r="J28" s="48"/>
      <c r="K28" s="48"/>
      <c r="L28" s="50"/>
    </row>
    <row r="29" spans="2:16" x14ac:dyDescent="0.2">
      <c r="B29" s="33" t="s">
        <v>10</v>
      </c>
      <c r="C29" s="34">
        <v>44855</v>
      </c>
      <c r="D29" s="48"/>
      <c r="E29" s="48"/>
      <c r="F29" s="48"/>
      <c r="G29" s="48"/>
      <c r="H29" s="48"/>
      <c r="I29" s="48"/>
      <c r="J29" s="48"/>
      <c r="K29" s="48"/>
      <c r="L29" s="50"/>
    </row>
    <row r="30" spans="2:16" x14ac:dyDescent="0.2">
      <c r="B30" s="37" t="s">
        <v>11</v>
      </c>
      <c r="C30" s="38">
        <v>44856</v>
      </c>
      <c r="D30" s="207"/>
      <c r="E30" s="208"/>
      <c r="F30" s="208"/>
      <c r="G30" s="208"/>
      <c r="H30" s="208"/>
      <c r="I30" s="208"/>
      <c r="J30" s="208"/>
      <c r="K30" s="208"/>
      <c r="L30" s="209"/>
    </row>
    <row r="31" spans="2:16" x14ac:dyDescent="0.2">
      <c r="B31" s="37" t="s">
        <v>12</v>
      </c>
      <c r="C31" s="38">
        <v>44857</v>
      </c>
      <c r="D31" s="207"/>
      <c r="E31" s="208"/>
      <c r="F31" s="208"/>
      <c r="G31" s="208"/>
      <c r="H31" s="208"/>
      <c r="I31" s="208"/>
      <c r="J31" s="208"/>
      <c r="K31" s="208"/>
      <c r="L31" s="209"/>
    </row>
    <row r="32" spans="2:16" x14ac:dyDescent="0.2">
      <c r="B32" s="39" t="s">
        <v>6</v>
      </c>
      <c r="C32" s="34">
        <v>44858</v>
      </c>
      <c r="D32" s="268" t="s">
        <v>192</v>
      </c>
      <c r="E32" s="268" t="s">
        <v>192</v>
      </c>
      <c r="F32" s="268" t="s">
        <v>192</v>
      </c>
      <c r="G32" s="188" t="s">
        <v>184</v>
      </c>
      <c r="H32" s="188" t="s">
        <v>184</v>
      </c>
      <c r="I32" s="48"/>
      <c r="J32" s="48"/>
      <c r="K32" s="48"/>
      <c r="L32" s="50"/>
    </row>
    <row r="33" spans="2:12" x14ac:dyDescent="0.2">
      <c r="B33" s="33" t="s">
        <v>7</v>
      </c>
      <c r="C33" s="34">
        <v>44859</v>
      </c>
      <c r="D33" s="268" t="s">
        <v>192</v>
      </c>
      <c r="E33" s="268" t="s">
        <v>192</v>
      </c>
      <c r="F33" s="268" t="s">
        <v>192</v>
      </c>
      <c r="G33" s="188" t="s">
        <v>184</v>
      </c>
      <c r="H33" s="188" t="s">
        <v>184</v>
      </c>
      <c r="I33" s="48"/>
      <c r="J33" s="48"/>
      <c r="K33" s="48"/>
      <c r="L33" s="50"/>
    </row>
    <row r="34" spans="2:12" x14ac:dyDescent="0.2">
      <c r="B34" s="33" t="s">
        <v>8</v>
      </c>
      <c r="C34" s="34">
        <v>44860</v>
      </c>
      <c r="D34" s="268" t="s">
        <v>192</v>
      </c>
      <c r="E34" s="268" t="s">
        <v>192</v>
      </c>
      <c r="F34" s="268" t="s">
        <v>192</v>
      </c>
      <c r="G34" s="188" t="s">
        <v>184</v>
      </c>
      <c r="H34" s="188" t="s">
        <v>184</v>
      </c>
      <c r="I34" s="48"/>
      <c r="J34" s="342" t="s">
        <v>183</v>
      </c>
      <c r="K34" s="342" t="s">
        <v>183</v>
      </c>
      <c r="L34" s="381" t="s">
        <v>183</v>
      </c>
    </row>
    <row r="35" spans="2:12" x14ac:dyDescent="0.2">
      <c r="B35" s="33" t="s">
        <v>9</v>
      </c>
      <c r="C35" s="34">
        <v>44861</v>
      </c>
      <c r="D35" s="268" t="s">
        <v>192</v>
      </c>
      <c r="E35" s="268" t="s">
        <v>192</v>
      </c>
      <c r="F35" s="268" t="s">
        <v>192</v>
      </c>
      <c r="G35" s="188" t="s">
        <v>184</v>
      </c>
      <c r="H35" s="188" t="s">
        <v>184</v>
      </c>
      <c r="I35" s="48"/>
      <c r="J35" s="342" t="s">
        <v>183</v>
      </c>
      <c r="K35" s="342" t="s">
        <v>183</v>
      </c>
      <c r="L35" s="381" t="s">
        <v>183</v>
      </c>
    </row>
    <row r="36" spans="2:12" x14ac:dyDescent="0.2">
      <c r="B36" s="33" t="s">
        <v>10</v>
      </c>
      <c r="C36" s="34">
        <v>44862</v>
      </c>
      <c r="D36" s="268" t="s">
        <v>192</v>
      </c>
      <c r="E36" s="268" t="s">
        <v>192</v>
      </c>
      <c r="F36" s="188" t="s">
        <v>184</v>
      </c>
      <c r="G36" s="188" t="s">
        <v>184</v>
      </c>
      <c r="H36" s="188" t="s">
        <v>184</v>
      </c>
      <c r="J36" s="342" t="s">
        <v>183</v>
      </c>
      <c r="K36" s="342" t="s">
        <v>183</v>
      </c>
      <c r="L36" s="381" t="s">
        <v>183</v>
      </c>
    </row>
    <row r="37" spans="2:12" x14ac:dyDescent="0.2">
      <c r="B37" s="37" t="s">
        <v>11</v>
      </c>
      <c r="C37" s="38">
        <v>44863</v>
      </c>
      <c r="D37" s="207"/>
      <c r="E37" s="208"/>
      <c r="F37" s="208"/>
      <c r="G37" s="208"/>
      <c r="H37" s="208"/>
      <c r="I37" s="208"/>
      <c r="J37" s="208"/>
      <c r="K37" s="208"/>
      <c r="L37" s="209"/>
    </row>
    <row r="38" spans="2:12" x14ac:dyDescent="0.2">
      <c r="B38" s="37" t="s">
        <v>12</v>
      </c>
      <c r="C38" s="38">
        <v>44864</v>
      </c>
      <c r="D38" s="207"/>
      <c r="E38" s="208"/>
      <c r="F38" s="208"/>
      <c r="G38" s="208"/>
      <c r="H38" s="208"/>
      <c r="I38" s="208"/>
      <c r="J38" s="208"/>
      <c r="K38" s="208"/>
      <c r="L38" s="209"/>
    </row>
    <row r="39" spans="2:12" x14ac:dyDescent="0.2">
      <c r="B39" s="46" t="s">
        <v>6</v>
      </c>
      <c r="C39" s="47">
        <v>44865</v>
      </c>
      <c r="D39" s="102" t="s">
        <v>72</v>
      </c>
      <c r="E39" s="103"/>
      <c r="F39" s="103"/>
      <c r="G39" s="103"/>
      <c r="H39" s="103"/>
      <c r="I39" s="103"/>
      <c r="J39" s="103"/>
      <c r="K39" s="103"/>
      <c r="L39" s="367"/>
    </row>
    <row r="40" spans="2:12" x14ac:dyDescent="0.2">
      <c r="B40" s="37" t="s">
        <v>7</v>
      </c>
      <c r="C40" s="38">
        <v>44866</v>
      </c>
      <c r="D40" s="207"/>
      <c r="E40" s="208"/>
      <c r="F40" s="208"/>
      <c r="G40" s="208"/>
      <c r="H40" s="208"/>
      <c r="I40" s="208"/>
      <c r="J40" s="208"/>
      <c r="K40" s="208"/>
      <c r="L40" s="209"/>
    </row>
    <row r="41" spans="2:12" x14ac:dyDescent="0.2">
      <c r="B41" s="33" t="s">
        <v>8</v>
      </c>
      <c r="C41" s="34">
        <v>44867</v>
      </c>
      <c r="D41" s="48"/>
      <c r="E41" s="48"/>
      <c r="F41" s="48"/>
      <c r="G41" s="48"/>
      <c r="H41" s="48"/>
      <c r="I41" s="48"/>
      <c r="J41" s="48"/>
      <c r="K41" s="48"/>
      <c r="L41" s="50"/>
    </row>
    <row r="42" spans="2:12" x14ac:dyDescent="0.2">
      <c r="B42" s="33" t="s">
        <v>9</v>
      </c>
      <c r="C42" s="34">
        <v>44868</v>
      </c>
      <c r="D42" s="48"/>
      <c r="E42" s="48"/>
      <c r="F42" s="48"/>
      <c r="G42" s="48"/>
      <c r="H42" s="48"/>
      <c r="I42" s="48"/>
      <c r="J42" s="48"/>
      <c r="K42" s="48"/>
      <c r="L42" s="50"/>
    </row>
    <row r="43" spans="2:12" x14ac:dyDescent="0.2">
      <c r="B43" s="33" t="s">
        <v>10</v>
      </c>
      <c r="C43" s="34">
        <v>44869</v>
      </c>
      <c r="D43" s="48"/>
      <c r="E43" s="48"/>
      <c r="F43" s="48"/>
      <c r="G43" s="48"/>
      <c r="H43" s="48"/>
      <c r="I43" s="48"/>
      <c r="J43" s="48"/>
      <c r="K43" s="48"/>
      <c r="L43" s="50"/>
    </row>
    <row r="44" spans="2:12" x14ac:dyDescent="0.2">
      <c r="B44" s="37" t="s">
        <v>11</v>
      </c>
      <c r="C44" s="38">
        <v>44870</v>
      </c>
      <c r="D44" s="207"/>
      <c r="E44" s="208"/>
      <c r="F44" s="208"/>
      <c r="G44" s="208"/>
      <c r="H44" s="208"/>
      <c r="I44" s="208"/>
      <c r="J44" s="208"/>
      <c r="K44" s="208"/>
      <c r="L44" s="209"/>
    </row>
    <row r="45" spans="2:12" x14ac:dyDescent="0.2">
      <c r="B45" s="37" t="s">
        <v>12</v>
      </c>
      <c r="C45" s="38">
        <v>44871</v>
      </c>
      <c r="D45" s="207"/>
      <c r="E45" s="208"/>
      <c r="F45" s="208"/>
      <c r="G45" s="208"/>
      <c r="H45" s="208"/>
      <c r="I45" s="208"/>
      <c r="J45" s="208"/>
      <c r="K45" s="208"/>
      <c r="L45" s="209"/>
    </row>
    <row r="46" spans="2:12" ht="24" x14ac:dyDescent="0.2">
      <c r="B46" s="33" t="s">
        <v>6</v>
      </c>
      <c r="C46" s="34">
        <v>44872</v>
      </c>
      <c r="D46" s="268" t="s">
        <v>192</v>
      </c>
      <c r="E46" s="268" t="s">
        <v>192</v>
      </c>
      <c r="F46" s="268" t="s">
        <v>192</v>
      </c>
      <c r="G46" s="91" t="s">
        <v>194</v>
      </c>
      <c r="H46" s="91" t="s">
        <v>194</v>
      </c>
      <c r="I46" s="48"/>
      <c r="J46" s="342" t="s">
        <v>183</v>
      </c>
      <c r="K46" s="342" t="s">
        <v>183</v>
      </c>
      <c r="L46" s="381" t="s">
        <v>183</v>
      </c>
    </row>
    <row r="47" spans="2:12" ht="24" x14ac:dyDescent="0.2">
      <c r="B47" s="33" t="s">
        <v>7</v>
      </c>
      <c r="C47" s="34">
        <v>44873</v>
      </c>
      <c r="D47" s="268" t="s">
        <v>192</v>
      </c>
      <c r="E47" s="268" t="s">
        <v>192</v>
      </c>
      <c r="F47" s="268" t="s">
        <v>192</v>
      </c>
      <c r="G47" s="91" t="s">
        <v>194</v>
      </c>
      <c r="H47" s="91" t="s">
        <v>194</v>
      </c>
      <c r="I47" s="48"/>
      <c r="J47" s="342" t="s">
        <v>183</v>
      </c>
      <c r="K47" s="342" t="s">
        <v>183</v>
      </c>
      <c r="L47" s="381" t="s">
        <v>183</v>
      </c>
    </row>
    <row r="48" spans="2:12" ht="24" x14ac:dyDescent="0.2">
      <c r="B48" s="33" t="s">
        <v>8</v>
      </c>
      <c r="C48" s="34">
        <v>44874</v>
      </c>
      <c r="D48" s="351" t="s">
        <v>193</v>
      </c>
      <c r="E48" s="351" t="s">
        <v>193</v>
      </c>
      <c r="F48" s="351" t="s">
        <v>193</v>
      </c>
      <c r="G48" s="91" t="s">
        <v>194</v>
      </c>
      <c r="H48" s="91" t="s">
        <v>194</v>
      </c>
      <c r="I48" s="48"/>
      <c r="J48" s="342" t="s">
        <v>183</v>
      </c>
      <c r="K48" s="342" t="s">
        <v>183</v>
      </c>
      <c r="L48" s="381" t="s">
        <v>183</v>
      </c>
    </row>
    <row r="49" spans="2:12" ht="24" x14ac:dyDescent="0.2">
      <c r="B49" s="33" t="s">
        <v>9</v>
      </c>
      <c r="C49" s="34">
        <v>44875</v>
      </c>
      <c r="D49" s="351" t="s">
        <v>193</v>
      </c>
      <c r="E49" s="351" t="s">
        <v>193</v>
      </c>
      <c r="F49" s="351" t="s">
        <v>193</v>
      </c>
      <c r="G49" s="91" t="s">
        <v>194</v>
      </c>
      <c r="H49" s="91" t="s">
        <v>194</v>
      </c>
      <c r="I49" s="48"/>
      <c r="J49" s="342" t="s">
        <v>183</v>
      </c>
      <c r="K49" s="342" t="s">
        <v>183</v>
      </c>
      <c r="L49" s="381" t="s">
        <v>183</v>
      </c>
    </row>
    <row r="50" spans="2:12" ht="24" x14ac:dyDescent="0.2">
      <c r="B50" s="33" t="s">
        <v>10</v>
      </c>
      <c r="C50" s="34">
        <v>44876</v>
      </c>
      <c r="D50" s="48"/>
      <c r="E50" s="351" t="s">
        <v>193</v>
      </c>
      <c r="F50" s="351" t="s">
        <v>193</v>
      </c>
      <c r="G50" s="91" t="s">
        <v>194</v>
      </c>
      <c r="H50" s="91" t="s">
        <v>194</v>
      </c>
      <c r="J50" s="342" t="s">
        <v>183</v>
      </c>
      <c r="K50" s="342" t="s">
        <v>183</v>
      </c>
      <c r="L50" s="381" t="s">
        <v>183</v>
      </c>
    </row>
    <row r="51" spans="2:12" x14ac:dyDescent="0.2">
      <c r="B51" s="37" t="s">
        <v>11</v>
      </c>
      <c r="C51" s="38">
        <v>44877</v>
      </c>
      <c r="D51" s="207"/>
      <c r="E51" s="208"/>
      <c r="F51" s="208"/>
      <c r="G51" s="208"/>
      <c r="H51" s="208"/>
      <c r="I51" s="208"/>
      <c r="J51" s="208"/>
      <c r="K51" s="208"/>
      <c r="L51" s="209"/>
    </row>
    <row r="52" spans="2:12" x14ac:dyDescent="0.2">
      <c r="B52" s="37" t="s">
        <v>12</v>
      </c>
      <c r="C52" s="38">
        <v>44878</v>
      </c>
      <c r="D52" s="207"/>
      <c r="E52" s="208"/>
      <c r="F52" s="208"/>
      <c r="G52" s="208"/>
      <c r="H52" s="208"/>
      <c r="I52" s="208"/>
      <c r="J52" s="208"/>
      <c r="K52" s="208"/>
      <c r="L52" s="209"/>
    </row>
    <row r="53" spans="2:12" x14ac:dyDescent="0.2">
      <c r="B53" s="33" t="s">
        <v>6</v>
      </c>
      <c r="C53" s="34">
        <v>44879</v>
      </c>
      <c r="D53" s="48"/>
      <c r="E53" s="48"/>
      <c r="F53" s="48"/>
      <c r="G53" s="48"/>
      <c r="H53" s="48"/>
      <c r="I53" s="48"/>
      <c r="J53" s="48"/>
      <c r="K53" s="48"/>
      <c r="L53" s="50"/>
    </row>
    <row r="54" spans="2:12" x14ac:dyDescent="0.2">
      <c r="B54" s="33" t="s">
        <v>7</v>
      </c>
      <c r="C54" s="34">
        <v>44880</v>
      </c>
      <c r="D54" s="48"/>
      <c r="E54" s="48"/>
      <c r="F54" s="48"/>
      <c r="G54" s="48"/>
      <c r="H54" s="48"/>
      <c r="I54" s="48"/>
      <c r="J54" s="48"/>
      <c r="K54" s="48"/>
      <c r="L54" s="50"/>
    </row>
    <row r="55" spans="2:12" x14ac:dyDescent="0.2">
      <c r="B55" s="33" t="s">
        <v>8</v>
      </c>
      <c r="C55" s="34">
        <v>44881</v>
      </c>
      <c r="D55" s="48"/>
      <c r="E55" s="48"/>
      <c r="F55" s="48"/>
      <c r="G55" s="48"/>
      <c r="H55" s="48"/>
      <c r="I55" s="48"/>
      <c r="J55" s="48"/>
      <c r="K55" s="48"/>
      <c r="L55" s="50"/>
    </row>
    <row r="56" spans="2:12" x14ac:dyDescent="0.2">
      <c r="B56" s="33" t="s">
        <v>9</v>
      </c>
      <c r="C56" s="34">
        <v>44882</v>
      </c>
      <c r="D56" s="48"/>
      <c r="E56" s="48"/>
      <c r="F56" s="48"/>
      <c r="G56" s="48"/>
      <c r="H56" s="48"/>
      <c r="I56" s="48"/>
      <c r="J56" s="48"/>
      <c r="K56" s="48"/>
      <c r="L56" s="50"/>
    </row>
    <row r="57" spans="2:12" x14ac:dyDescent="0.2">
      <c r="B57" s="33" t="s">
        <v>10</v>
      </c>
      <c r="C57" s="34">
        <v>44883</v>
      </c>
      <c r="D57" s="48"/>
      <c r="E57" s="48"/>
      <c r="F57" s="48"/>
      <c r="G57" s="48"/>
      <c r="H57" s="48"/>
      <c r="I57" s="48"/>
      <c r="J57" s="48"/>
      <c r="K57" s="48"/>
      <c r="L57" s="50"/>
    </row>
    <row r="58" spans="2:12" x14ac:dyDescent="0.2">
      <c r="B58" s="37" t="s">
        <v>11</v>
      </c>
      <c r="C58" s="38">
        <v>44884</v>
      </c>
      <c r="D58" s="207"/>
      <c r="E58" s="208"/>
      <c r="F58" s="208"/>
      <c r="G58" s="208"/>
      <c r="H58" s="208"/>
      <c r="I58" s="208"/>
      <c r="J58" s="208"/>
      <c r="K58" s="208"/>
      <c r="L58" s="209"/>
    </row>
    <row r="59" spans="2:12" x14ac:dyDescent="0.2">
      <c r="B59" s="37" t="s">
        <v>12</v>
      </c>
      <c r="C59" s="38">
        <v>44885</v>
      </c>
      <c r="D59" s="207"/>
      <c r="E59" s="208"/>
      <c r="F59" s="208"/>
      <c r="G59" s="208"/>
      <c r="H59" s="208"/>
      <c r="I59" s="208"/>
      <c r="J59" s="208"/>
      <c r="K59" s="208"/>
      <c r="L59" s="209"/>
    </row>
    <row r="60" spans="2:12" ht="24" x14ac:dyDescent="0.2">
      <c r="B60" s="33" t="s">
        <v>6</v>
      </c>
      <c r="C60" s="34">
        <v>44886</v>
      </c>
      <c r="D60" s="189" t="s">
        <v>195</v>
      </c>
      <c r="E60" s="189" t="s">
        <v>195</v>
      </c>
      <c r="F60" s="189" t="s">
        <v>195</v>
      </c>
      <c r="G60" s="91" t="s">
        <v>194</v>
      </c>
      <c r="H60" s="91" t="s">
        <v>194</v>
      </c>
      <c r="I60" s="48"/>
      <c r="J60" s="342" t="s">
        <v>183</v>
      </c>
      <c r="K60" s="342" t="s">
        <v>183</v>
      </c>
      <c r="L60" s="381" t="s">
        <v>183</v>
      </c>
    </row>
    <row r="61" spans="2:12" ht="24" x14ac:dyDescent="0.2">
      <c r="B61" s="33" t="s">
        <v>7</v>
      </c>
      <c r="C61" s="34">
        <v>44887</v>
      </c>
      <c r="D61" s="48"/>
      <c r="E61" s="189" t="s">
        <v>195</v>
      </c>
      <c r="F61" s="189" t="s">
        <v>195</v>
      </c>
      <c r="G61" s="91" t="s">
        <v>194</v>
      </c>
      <c r="H61" s="91" t="s">
        <v>194</v>
      </c>
      <c r="I61" s="48"/>
      <c r="J61" s="342" t="s">
        <v>183</v>
      </c>
      <c r="K61" s="342" t="s">
        <v>183</v>
      </c>
      <c r="L61" s="381" t="s">
        <v>183</v>
      </c>
    </row>
    <row r="62" spans="2:12" x14ac:dyDescent="0.2">
      <c r="B62" s="33" t="s">
        <v>8</v>
      </c>
      <c r="C62" s="34">
        <v>44888</v>
      </c>
      <c r="D62" s="351" t="s">
        <v>193</v>
      </c>
      <c r="E62" s="351" t="s">
        <v>193</v>
      </c>
      <c r="F62" s="189" t="s">
        <v>195</v>
      </c>
      <c r="G62" s="189" t="s">
        <v>195</v>
      </c>
      <c r="H62" s="189" t="s">
        <v>195</v>
      </c>
      <c r="I62" s="48"/>
      <c r="J62" s="342" t="s">
        <v>183</v>
      </c>
      <c r="K62" s="342" t="s">
        <v>183</v>
      </c>
      <c r="L62" s="381" t="s">
        <v>183</v>
      </c>
    </row>
    <row r="63" spans="2:12" x14ac:dyDescent="0.2">
      <c r="B63" s="33" t="s">
        <v>9</v>
      </c>
      <c r="C63" s="34">
        <v>44889</v>
      </c>
      <c r="D63" s="351" t="s">
        <v>193</v>
      </c>
      <c r="E63" s="351" t="s">
        <v>193</v>
      </c>
      <c r="F63" s="189" t="s">
        <v>195</v>
      </c>
      <c r="G63" s="189" t="s">
        <v>195</v>
      </c>
      <c r="H63" s="189" t="s">
        <v>195</v>
      </c>
      <c r="I63" s="48"/>
      <c r="J63" s="342" t="s">
        <v>183</v>
      </c>
      <c r="K63" s="342" t="s">
        <v>183</v>
      </c>
      <c r="L63" s="50"/>
    </row>
    <row r="64" spans="2:12" x14ac:dyDescent="0.2">
      <c r="B64" s="33" t="s">
        <v>10</v>
      </c>
      <c r="C64" s="34">
        <v>44890</v>
      </c>
      <c r="D64" s="351" t="s">
        <v>193</v>
      </c>
      <c r="E64" s="351" t="s">
        <v>193</v>
      </c>
      <c r="F64" s="189" t="s">
        <v>195</v>
      </c>
      <c r="G64" s="189" t="s">
        <v>195</v>
      </c>
      <c r="H64" s="189" t="s">
        <v>195</v>
      </c>
      <c r="I64" s="48"/>
      <c r="J64" s="48"/>
      <c r="K64" s="48"/>
      <c r="L64" s="50"/>
    </row>
    <row r="65" spans="2:12" x14ac:dyDescent="0.2">
      <c r="B65" s="37" t="s">
        <v>11</v>
      </c>
      <c r="C65" s="38">
        <v>44891</v>
      </c>
      <c r="D65" s="207"/>
      <c r="E65" s="208"/>
      <c r="F65" s="208"/>
      <c r="G65" s="208"/>
      <c r="H65" s="208"/>
      <c r="I65" s="208"/>
      <c r="J65" s="208"/>
      <c r="K65" s="208"/>
      <c r="L65" s="209"/>
    </row>
    <row r="66" spans="2:12" x14ac:dyDescent="0.2">
      <c r="B66" s="37" t="s">
        <v>12</v>
      </c>
      <c r="C66" s="38">
        <v>44892</v>
      </c>
      <c r="D66" s="207"/>
      <c r="E66" s="208"/>
      <c r="F66" s="208"/>
      <c r="G66" s="208"/>
      <c r="H66" s="208"/>
      <c r="I66" s="208"/>
      <c r="J66" s="208"/>
      <c r="K66" s="208"/>
      <c r="L66" s="209"/>
    </row>
    <row r="67" spans="2:12" x14ac:dyDescent="0.2">
      <c r="B67" s="33" t="s">
        <v>6</v>
      </c>
      <c r="C67" s="34">
        <v>44893</v>
      </c>
      <c r="D67" s="48"/>
      <c r="E67" s="48"/>
      <c r="F67" s="48"/>
      <c r="G67" s="48"/>
      <c r="H67" s="48"/>
      <c r="I67" s="48"/>
      <c r="J67" s="356" t="s">
        <v>196</v>
      </c>
      <c r="K67" s="356" t="s">
        <v>196</v>
      </c>
      <c r="L67" s="359" t="s">
        <v>196</v>
      </c>
    </row>
    <row r="68" spans="2:12" x14ac:dyDescent="0.2">
      <c r="B68" s="33" t="s">
        <v>7</v>
      </c>
      <c r="C68" s="34">
        <v>44894</v>
      </c>
      <c r="D68" s="48"/>
      <c r="E68" s="48"/>
      <c r="F68" s="48"/>
      <c r="G68" s="48"/>
      <c r="H68" s="48"/>
      <c r="I68" s="48"/>
      <c r="J68" s="356" t="s">
        <v>196</v>
      </c>
      <c r="K68" s="356" t="s">
        <v>196</v>
      </c>
      <c r="L68" s="359" t="s">
        <v>196</v>
      </c>
    </row>
    <row r="69" spans="2:12" x14ac:dyDescent="0.2">
      <c r="B69" s="33" t="s">
        <v>8</v>
      </c>
      <c r="C69" s="34">
        <v>44895</v>
      </c>
      <c r="D69" s="48"/>
      <c r="E69" s="48"/>
      <c r="F69" s="48"/>
      <c r="G69" s="48"/>
      <c r="H69" s="48"/>
      <c r="I69" s="48"/>
      <c r="J69" s="356" t="s">
        <v>196</v>
      </c>
      <c r="K69" s="356" t="s">
        <v>196</v>
      </c>
      <c r="L69" s="359" t="s">
        <v>196</v>
      </c>
    </row>
    <row r="70" spans="2:12" x14ac:dyDescent="0.2">
      <c r="B70" s="33" t="s">
        <v>9</v>
      </c>
      <c r="C70" s="34">
        <v>44896</v>
      </c>
      <c r="D70" s="48"/>
      <c r="E70" s="48"/>
      <c r="F70" s="48"/>
      <c r="G70" s="48"/>
      <c r="H70" s="48"/>
      <c r="I70" s="48"/>
      <c r="J70" s="356" t="s">
        <v>196</v>
      </c>
      <c r="K70" s="356" t="s">
        <v>196</v>
      </c>
      <c r="L70" s="359" t="s">
        <v>196</v>
      </c>
    </row>
    <row r="71" spans="2:12" x14ac:dyDescent="0.2">
      <c r="B71" s="33" t="s">
        <v>10</v>
      </c>
      <c r="C71" s="34">
        <v>44897</v>
      </c>
      <c r="D71" s="48"/>
      <c r="E71" s="48"/>
      <c r="F71" s="48"/>
      <c r="G71" s="48"/>
      <c r="H71" s="48"/>
      <c r="I71" s="48"/>
      <c r="J71" s="356" t="s">
        <v>196</v>
      </c>
      <c r="K71" s="356" t="s">
        <v>196</v>
      </c>
      <c r="L71" s="359" t="s">
        <v>196</v>
      </c>
    </row>
    <row r="72" spans="2:12" x14ac:dyDescent="0.2">
      <c r="B72" s="37" t="s">
        <v>11</v>
      </c>
      <c r="C72" s="38">
        <v>44898</v>
      </c>
      <c r="D72" s="207"/>
      <c r="E72" s="208"/>
      <c r="F72" s="208"/>
      <c r="G72" s="208"/>
      <c r="H72" s="208"/>
      <c r="I72" s="208"/>
      <c r="J72" s="208"/>
      <c r="K72" s="208"/>
      <c r="L72" s="209"/>
    </row>
    <row r="73" spans="2:12" x14ac:dyDescent="0.2">
      <c r="B73" s="37" t="s">
        <v>12</v>
      </c>
      <c r="C73" s="38">
        <v>44899</v>
      </c>
      <c r="D73" s="207"/>
      <c r="E73" s="208"/>
      <c r="F73" s="208"/>
      <c r="G73" s="208"/>
      <c r="H73" s="208"/>
      <c r="I73" s="208"/>
      <c r="J73" s="208"/>
      <c r="K73" s="208"/>
      <c r="L73" s="209"/>
    </row>
    <row r="74" spans="2:12" x14ac:dyDescent="0.2">
      <c r="B74" s="33" t="s">
        <v>6</v>
      </c>
      <c r="C74" s="34">
        <v>44900</v>
      </c>
      <c r="D74" s="48"/>
      <c r="E74" s="48"/>
      <c r="F74" s="48"/>
      <c r="G74" s="48"/>
      <c r="H74" s="48"/>
      <c r="I74" s="48"/>
      <c r="J74" s="356" t="s">
        <v>196</v>
      </c>
      <c r="K74" s="356" t="s">
        <v>196</v>
      </c>
      <c r="L74" s="359" t="s">
        <v>196</v>
      </c>
    </row>
    <row r="75" spans="2:12" ht="13.5" thickBot="1" x14ac:dyDescent="0.25">
      <c r="B75" s="192" t="s">
        <v>7</v>
      </c>
      <c r="C75" s="83">
        <v>44901</v>
      </c>
      <c r="D75" s="84"/>
      <c r="E75" s="84"/>
      <c r="F75" s="84"/>
      <c r="G75" s="84"/>
      <c r="H75" s="84"/>
      <c r="I75" s="84"/>
      <c r="J75" s="382" t="s">
        <v>196</v>
      </c>
      <c r="K75" s="382" t="s">
        <v>196</v>
      </c>
      <c r="L75" s="383" t="s">
        <v>196</v>
      </c>
    </row>
    <row r="76" spans="2:12" x14ac:dyDescent="0.2">
      <c r="B76" s="194" t="s">
        <v>112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6"/>
    </row>
    <row r="77" spans="2:12" ht="13.5" thickBot="1" x14ac:dyDescent="0.25">
      <c r="B77" s="197"/>
      <c r="C77" s="198"/>
      <c r="D77" s="198"/>
      <c r="E77" s="198"/>
      <c r="F77" s="198"/>
      <c r="G77" s="198"/>
      <c r="H77" s="198"/>
      <c r="I77" s="198"/>
      <c r="J77" s="198"/>
      <c r="K77" s="198"/>
      <c r="L77" s="199"/>
    </row>
    <row r="78" spans="2:12" x14ac:dyDescent="0.2">
      <c r="B78" s="194" t="s">
        <v>59</v>
      </c>
      <c r="C78" s="195"/>
      <c r="D78" s="195"/>
      <c r="E78" s="195"/>
      <c r="F78" s="195"/>
      <c r="G78" s="195"/>
      <c r="H78" s="195"/>
      <c r="I78" s="195"/>
      <c r="J78" s="195"/>
      <c r="K78" s="195"/>
      <c r="L78" s="196"/>
    </row>
    <row r="79" spans="2:12" ht="13.5" thickBot="1" x14ac:dyDescent="0.25">
      <c r="B79" s="197"/>
      <c r="C79" s="198"/>
      <c r="D79" s="198"/>
      <c r="E79" s="198"/>
      <c r="F79" s="198"/>
      <c r="G79" s="198"/>
      <c r="H79" s="198"/>
      <c r="I79" s="198"/>
      <c r="J79" s="198"/>
      <c r="K79" s="198"/>
      <c r="L79" s="199"/>
    </row>
    <row r="80" spans="2:12" x14ac:dyDescent="0.2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</row>
    <row r="81" spans="2:12" x14ac:dyDescent="0.2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</row>
    <row r="82" spans="2:12" x14ac:dyDescent="0.2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</row>
    <row r="83" spans="2:12" x14ac:dyDescent="0.2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</row>
    <row r="84" spans="2:12" x14ac:dyDescent="0.2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</row>
    <row r="85" spans="2:12" x14ac:dyDescent="0.2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</row>
    <row r="86" spans="2:12" x14ac:dyDescent="0.2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</row>
    <row r="87" spans="2:12" x14ac:dyDescent="0.2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</row>
    <row r="88" spans="2:12" x14ac:dyDescent="0.2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</row>
    <row r="89" spans="2:12" x14ac:dyDescent="0.2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</row>
    <row r="90" spans="2:12" x14ac:dyDescent="0.2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2:12" x14ac:dyDescent="0.2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2:12" x14ac:dyDescent="0.2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2:12" x14ac:dyDescent="0.2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2:12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2:12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2:12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</row>
    <row r="97" spans="2:12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</row>
    <row r="98" spans="2:12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</row>
    <row r="99" spans="2:12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2:12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</row>
    <row r="101" spans="2:12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</row>
    <row r="102" spans="2:12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2:12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2:12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</row>
    <row r="105" spans="2:12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</row>
    <row r="106" spans="2:12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2:12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</row>
    <row r="108" spans="2:12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</row>
    <row r="109" spans="2:12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2:12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2:12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2" spans="2:12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  <row r="113" spans="2:12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2:12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</row>
    <row r="115" spans="2:12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2:12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2:12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2:12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2:12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</row>
    <row r="120" spans="2:12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</row>
    <row r="121" spans="2:12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</row>
    <row r="122" spans="2:12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</row>
    <row r="123" spans="2:12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</row>
    <row r="124" spans="2:12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</row>
    <row r="125" spans="2:12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</row>
    <row r="126" spans="2:12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</row>
    <row r="127" spans="2:12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</row>
    <row r="128" spans="2:12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</row>
    <row r="129" spans="2:12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</row>
    <row r="130" spans="2:12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</row>
    <row r="131" spans="2:12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</row>
    <row r="132" spans="2:12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</row>
    <row r="133" spans="2:12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</row>
    <row r="134" spans="2:12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</row>
    <row r="135" spans="2:12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</row>
    <row r="136" spans="2:12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</row>
    <row r="137" spans="2:12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</row>
    <row r="138" spans="2:12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</row>
    <row r="139" spans="2:12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</row>
    <row r="140" spans="2:12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</row>
    <row r="141" spans="2:12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</row>
    <row r="142" spans="2:12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</row>
    <row r="143" spans="2:12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2:12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</row>
    <row r="145" spans="2:12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2:12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</row>
    <row r="147" spans="2:12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2:12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</row>
    <row r="149" spans="2:12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2:12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2:12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</row>
    <row r="152" spans="2:12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  <row r="498" spans="2:12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</row>
    <row r="499" spans="2:12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</row>
    <row r="500" spans="2:12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</row>
    <row r="501" spans="2:12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</row>
    <row r="502" spans="2:12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</row>
    <row r="503" spans="2:12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</row>
    <row r="504" spans="2:12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</row>
    <row r="505" spans="2:12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</row>
    <row r="506" spans="2:12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</row>
    <row r="507" spans="2:12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</row>
    <row r="508" spans="2:12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</row>
    <row r="509" spans="2:12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</row>
    <row r="510" spans="2:12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</row>
    <row r="511" spans="2:12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</row>
    <row r="512" spans="2:12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</row>
    <row r="513" spans="2:12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</row>
    <row r="514" spans="2:12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</row>
    <row r="515" spans="2:12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</row>
    <row r="516" spans="2:12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2:12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2:12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2:12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2:12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2:12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2" spans="2:12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</row>
    <row r="523" spans="2:12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2:12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2:12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2:12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2:12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2:12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2:12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</row>
    <row r="530" spans="2:12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</row>
    <row r="531" spans="2:12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</row>
    <row r="532" spans="2:12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</row>
    <row r="533" spans="2:12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</row>
    <row r="534" spans="2:12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</row>
    <row r="535" spans="2:12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</row>
    <row r="536" spans="2:12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</row>
    <row r="537" spans="2:12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</row>
    <row r="538" spans="2:12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</row>
    <row r="539" spans="2:12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</row>
    <row r="540" spans="2:12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</row>
    <row r="541" spans="2:12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</row>
    <row r="542" spans="2:12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</row>
    <row r="543" spans="2:12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</row>
    <row r="544" spans="2:12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</row>
    <row r="545" spans="2:12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</row>
    <row r="546" spans="2:12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</row>
    <row r="547" spans="2:12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</row>
    <row r="548" spans="2:12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</row>
    <row r="549" spans="2:12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</row>
    <row r="550" spans="2:12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</row>
    <row r="551" spans="2:12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</row>
    <row r="552" spans="2:12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</row>
    <row r="553" spans="2:12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</row>
    <row r="554" spans="2:12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</row>
    <row r="555" spans="2:12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</row>
    <row r="556" spans="2:12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</row>
    <row r="557" spans="2:12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</row>
    <row r="558" spans="2:12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</row>
    <row r="559" spans="2:12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</row>
    <row r="560" spans="2:12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</row>
    <row r="561" spans="2:12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</row>
    <row r="562" spans="2:12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</row>
    <row r="563" spans="2:12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</row>
    <row r="564" spans="2:12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</row>
    <row r="565" spans="2:12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</row>
    <row r="566" spans="2:12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</row>
    <row r="567" spans="2:12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</row>
    <row r="568" spans="2:12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</row>
    <row r="569" spans="2:12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</row>
    <row r="570" spans="2:12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</row>
    <row r="571" spans="2:12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</row>
    <row r="572" spans="2:12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</row>
    <row r="573" spans="2:12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</row>
    <row r="574" spans="2:12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</row>
    <row r="575" spans="2:12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</row>
    <row r="576" spans="2:12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</row>
    <row r="577" spans="2:12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</row>
    <row r="578" spans="2:12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</row>
    <row r="579" spans="2:12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</row>
    <row r="580" spans="2:12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</row>
    <row r="581" spans="2:12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</row>
    <row r="582" spans="2:12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</row>
    <row r="583" spans="2:12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</row>
    <row r="584" spans="2:12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</row>
    <row r="585" spans="2:12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</row>
    <row r="586" spans="2:12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</row>
    <row r="587" spans="2:12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</row>
    <row r="588" spans="2:12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</row>
    <row r="589" spans="2:12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</row>
    <row r="590" spans="2:12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</row>
    <row r="591" spans="2:12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</row>
    <row r="592" spans="2:12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</row>
    <row r="593" spans="2:12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</row>
    <row r="594" spans="2:12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</row>
    <row r="595" spans="2:12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</row>
    <row r="596" spans="2:12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</row>
    <row r="597" spans="2:12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</row>
    <row r="598" spans="2:12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</row>
    <row r="599" spans="2:12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</row>
    <row r="600" spans="2:12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</row>
    <row r="601" spans="2:12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</row>
    <row r="602" spans="2:12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</row>
    <row r="603" spans="2:12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</row>
    <row r="604" spans="2:12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</row>
    <row r="605" spans="2:12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</row>
    <row r="606" spans="2:12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</row>
    <row r="607" spans="2:12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</row>
    <row r="608" spans="2:12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</row>
    <row r="609" spans="2:12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</row>
    <row r="610" spans="2:12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</row>
    <row r="611" spans="2:12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</row>
    <row r="612" spans="2:12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</row>
    <row r="613" spans="2:12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</row>
    <row r="614" spans="2:12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</row>
    <row r="615" spans="2:12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</row>
    <row r="616" spans="2:12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</row>
    <row r="617" spans="2:12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</row>
    <row r="618" spans="2:12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</row>
    <row r="619" spans="2:12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</row>
    <row r="620" spans="2:12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</row>
    <row r="621" spans="2:12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</row>
    <row r="622" spans="2:12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</row>
    <row r="623" spans="2:12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</row>
    <row r="624" spans="2:12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</row>
    <row r="625" spans="2:12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</row>
    <row r="626" spans="2:12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</row>
    <row r="627" spans="2:12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</row>
    <row r="628" spans="2:12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</row>
    <row r="629" spans="2:12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</row>
    <row r="630" spans="2:12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</row>
    <row r="631" spans="2:12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</row>
    <row r="632" spans="2:12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</row>
    <row r="633" spans="2:12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</row>
    <row r="634" spans="2:12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</row>
    <row r="635" spans="2:12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</row>
    <row r="636" spans="2:12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</row>
    <row r="637" spans="2:12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</row>
    <row r="638" spans="2:12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</row>
    <row r="639" spans="2:12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</row>
    <row r="640" spans="2:12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</row>
    <row r="641" spans="2:12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</row>
    <row r="642" spans="2:12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</row>
    <row r="643" spans="2:12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</row>
    <row r="644" spans="2:12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</row>
    <row r="645" spans="2:12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</row>
    <row r="646" spans="2:12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</row>
    <row r="647" spans="2:12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</row>
    <row r="648" spans="2:12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</row>
    <row r="649" spans="2:12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</row>
    <row r="650" spans="2:12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</row>
    <row r="651" spans="2:12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</row>
    <row r="652" spans="2:12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</row>
    <row r="653" spans="2:12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</row>
    <row r="654" spans="2:12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</row>
    <row r="655" spans="2:12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</row>
    <row r="656" spans="2:12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</row>
    <row r="657" spans="2:12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</row>
    <row r="658" spans="2:12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</row>
    <row r="659" spans="2:12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</row>
    <row r="660" spans="2:12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</row>
    <row r="661" spans="2:12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</row>
    <row r="662" spans="2:12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</row>
    <row r="663" spans="2:12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</row>
    <row r="664" spans="2:12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</row>
    <row r="665" spans="2:12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</row>
    <row r="666" spans="2:12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</row>
    <row r="667" spans="2:12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</row>
    <row r="668" spans="2:12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</row>
    <row r="669" spans="2:12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</row>
    <row r="670" spans="2:12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</row>
    <row r="671" spans="2:12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</row>
    <row r="672" spans="2:12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</row>
    <row r="673" spans="2:12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</row>
    <row r="674" spans="2:12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</row>
    <row r="675" spans="2:12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</row>
    <row r="676" spans="2:12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</row>
    <row r="677" spans="2:12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</row>
    <row r="678" spans="2:12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</row>
    <row r="679" spans="2:12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</row>
    <row r="680" spans="2:12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</row>
    <row r="681" spans="2:12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</row>
    <row r="682" spans="2:12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</row>
    <row r="683" spans="2:12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</row>
    <row r="684" spans="2:12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</row>
    <row r="685" spans="2:12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</row>
    <row r="686" spans="2:12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</row>
    <row r="687" spans="2:12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</row>
    <row r="688" spans="2:12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</row>
    <row r="689" spans="2:12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</row>
    <row r="690" spans="2:12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</row>
    <row r="691" spans="2:12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</row>
    <row r="692" spans="2:12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</row>
    <row r="693" spans="2:12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</row>
    <row r="694" spans="2:12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</row>
    <row r="695" spans="2:12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</row>
    <row r="696" spans="2:12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</row>
    <row r="697" spans="2:12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</row>
    <row r="698" spans="2:12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</row>
    <row r="699" spans="2:12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</row>
    <row r="700" spans="2:12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</row>
    <row r="701" spans="2:12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</row>
    <row r="702" spans="2:12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</row>
    <row r="703" spans="2:12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</row>
    <row r="704" spans="2:12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</row>
    <row r="705" spans="2:12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</row>
    <row r="706" spans="2:12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</row>
    <row r="707" spans="2:12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</row>
    <row r="708" spans="2:12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</row>
    <row r="709" spans="2:12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</row>
    <row r="710" spans="2:12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</row>
    <row r="711" spans="2:12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</row>
    <row r="712" spans="2:12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</row>
    <row r="713" spans="2:12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</row>
    <row r="714" spans="2:12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</row>
    <row r="715" spans="2:12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</row>
    <row r="716" spans="2:12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</row>
    <row r="717" spans="2:12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</row>
    <row r="718" spans="2:12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</row>
    <row r="719" spans="2:12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</row>
    <row r="720" spans="2:12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</row>
    <row r="721" spans="2:12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</row>
    <row r="722" spans="2:12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</row>
    <row r="723" spans="2:12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</row>
    <row r="724" spans="2:12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</row>
    <row r="725" spans="2:12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</row>
    <row r="726" spans="2:12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</row>
    <row r="727" spans="2:12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</row>
    <row r="728" spans="2:12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</row>
    <row r="729" spans="2:12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</row>
    <row r="730" spans="2:12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</row>
    <row r="731" spans="2:12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</row>
    <row r="732" spans="2:12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</row>
    <row r="733" spans="2:12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</row>
    <row r="734" spans="2:12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</row>
    <row r="735" spans="2:12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</row>
    <row r="736" spans="2:12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</row>
    <row r="737" spans="2:12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</row>
    <row r="738" spans="2:12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</row>
    <row r="739" spans="2:12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</row>
    <row r="740" spans="2:12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</row>
    <row r="741" spans="2:12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</row>
    <row r="742" spans="2:12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</row>
    <row r="743" spans="2:12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</row>
    <row r="744" spans="2:12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</row>
    <row r="745" spans="2:12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</row>
    <row r="746" spans="2:12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</row>
    <row r="747" spans="2:12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</row>
    <row r="748" spans="2:12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</row>
    <row r="749" spans="2:12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</row>
    <row r="750" spans="2:12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</row>
    <row r="751" spans="2:12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</row>
    <row r="752" spans="2:12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</row>
    <row r="753" spans="2:12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</row>
    <row r="754" spans="2:12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</row>
    <row r="755" spans="2:12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</row>
    <row r="756" spans="2:12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</row>
    <row r="757" spans="2:12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</row>
    <row r="758" spans="2:12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</row>
    <row r="759" spans="2:12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</row>
    <row r="760" spans="2:12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</row>
    <row r="761" spans="2:12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</row>
    <row r="762" spans="2:12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</row>
    <row r="763" spans="2:12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</row>
    <row r="764" spans="2:12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</row>
    <row r="765" spans="2:12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</row>
    <row r="766" spans="2:12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</row>
    <row r="767" spans="2:12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</row>
    <row r="768" spans="2:12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</row>
    <row r="769" spans="2:12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</row>
    <row r="770" spans="2:12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</row>
    <row r="771" spans="2:12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</row>
    <row r="772" spans="2:12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</row>
    <row r="773" spans="2:12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</row>
    <row r="774" spans="2:12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</row>
    <row r="775" spans="2:12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</row>
    <row r="776" spans="2:12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</row>
    <row r="777" spans="2:12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</row>
    <row r="778" spans="2:12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</row>
    <row r="779" spans="2:12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</row>
    <row r="780" spans="2:12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</row>
    <row r="781" spans="2:12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</row>
    <row r="782" spans="2:12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</row>
    <row r="783" spans="2:12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</row>
    <row r="784" spans="2:12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</row>
    <row r="785" spans="2:12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</row>
    <row r="786" spans="2:12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</row>
    <row r="787" spans="2:12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</row>
    <row r="788" spans="2:12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</row>
    <row r="789" spans="2:12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</row>
    <row r="790" spans="2:12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</row>
    <row r="791" spans="2:12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</row>
    <row r="792" spans="2:12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</row>
    <row r="793" spans="2:12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</row>
    <row r="794" spans="2:12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</row>
    <row r="795" spans="2:12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2:12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2:12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</row>
    <row r="798" spans="2:12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</row>
    <row r="799" spans="2:12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</row>
    <row r="800" spans="2:12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</row>
    <row r="801" spans="2:12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</row>
    <row r="802" spans="2:12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</row>
    <row r="803" spans="2:12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</row>
    <row r="804" spans="2:12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</row>
    <row r="805" spans="2:12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</row>
    <row r="806" spans="2:12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</row>
    <row r="807" spans="2:12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</row>
    <row r="808" spans="2:12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</row>
    <row r="809" spans="2:12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</row>
    <row r="810" spans="2:12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</row>
    <row r="811" spans="2:12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</row>
    <row r="812" spans="2:12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</row>
    <row r="813" spans="2:12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</row>
    <row r="814" spans="2:12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</row>
    <row r="815" spans="2:12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</row>
    <row r="816" spans="2:12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</row>
    <row r="817" spans="2:12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</row>
    <row r="818" spans="2:12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</row>
    <row r="819" spans="2:12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</row>
    <row r="820" spans="2:12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</row>
    <row r="821" spans="2:12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</row>
    <row r="822" spans="2:12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</row>
    <row r="823" spans="2:12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</row>
    <row r="824" spans="2:12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</row>
    <row r="825" spans="2:12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</row>
    <row r="826" spans="2:12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</row>
    <row r="827" spans="2:12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</row>
    <row r="828" spans="2:12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</row>
    <row r="829" spans="2:12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</row>
    <row r="830" spans="2:12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</row>
    <row r="831" spans="2:12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</row>
    <row r="832" spans="2:12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</row>
    <row r="833" spans="2:12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</row>
    <row r="834" spans="2:12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</row>
    <row r="835" spans="2:12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</row>
    <row r="836" spans="2:12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</row>
    <row r="837" spans="2:12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</row>
    <row r="838" spans="2:12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2:12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</row>
    <row r="840" spans="2:12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</row>
    <row r="841" spans="2:12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</row>
    <row r="842" spans="2:12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</row>
    <row r="843" spans="2:12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</row>
    <row r="844" spans="2:12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</row>
    <row r="845" spans="2:12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</row>
    <row r="846" spans="2:12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</row>
    <row r="847" spans="2:12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</row>
    <row r="848" spans="2:12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</row>
    <row r="849" spans="2:12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</row>
    <row r="850" spans="2:12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</row>
    <row r="851" spans="2:12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</row>
    <row r="852" spans="2:12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</row>
    <row r="853" spans="2:12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</row>
    <row r="854" spans="2:12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</row>
    <row r="855" spans="2:12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</row>
    <row r="856" spans="2:12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</row>
    <row r="857" spans="2:12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</row>
    <row r="858" spans="2:12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</row>
    <row r="859" spans="2:12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</row>
    <row r="860" spans="2:12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</row>
    <row r="861" spans="2:12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</row>
    <row r="862" spans="2:12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</row>
    <row r="863" spans="2:12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</row>
    <row r="864" spans="2:12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</row>
    <row r="865" spans="2:12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</row>
    <row r="866" spans="2:12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</row>
    <row r="867" spans="2:12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</row>
    <row r="868" spans="2:12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</row>
    <row r="869" spans="2:12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</row>
    <row r="870" spans="2:12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</row>
    <row r="871" spans="2:12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</row>
    <row r="872" spans="2:12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</row>
    <row r="873" spans="2:12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</row>
    <row r="874" spans="2:12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</row>
    <row r="875" spans="2:12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</row>
    <row r="876" spans="2:12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</row>
    <row r="877" spans="2:12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</row>
    <row r="878" spans="2:12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</row>
    <row r="879" spans="2:12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</row>
    <row r="880" spans="2:12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</row>
    <row r="881" spans="2:12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</row>
    <row r="882" spans="2:12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</row>
    <row r="883" spans="2:12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</row>
    <row r="884" spans="2:12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</row>
    <row r="885" spans="2:12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</row>
    <row r="886" spans="2:12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</row>
    <row r="887" spans="2:12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</row>
    <row r="888" spans="2:12" x14ac:dyDescent="0.2"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</row>
    <row r="889" spans="2:12" x14ac:dyDescent="0.2"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</row>
    <row r="890" spans="2:12" x14ac:dyDescent="0.2"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</row>
    <row r="891" spans="2:12" x14ac:dyDescent="0.2"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</row>
    <row r="892" spans="2:12" x14ac:dyDescent="0.2"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</row>
    <row r="893" spans="2:12" x14ac:dyDescent="0.2"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</row>
    <row r="894" spans="2:12" x14ac:dyDescent="0.2"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</row>
    <row r="895" spans="2:12" x14ac:dyDescent="0.2"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</row>
    <row r="896" spans="2:12" x14ac:dyDescent="0.2"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</row>
    <row r="897" spans="2:12" x14ac:dyDescent="0.2"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</row>
    <row r="898" spans="2:12" x14ac:dyDescent="0.2"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</row>
    <row r="899" spans="2:12" x14ac:dyDescent="0.2"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</row>
    <row r="900" spans="2:12" x14ac:dyDescent="0.2"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</row>
    <row r="901" spans="2:12" x14ac:dyDescent="0.2"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</row>
    <row r="902" spans="2:12" x14ac:dyDescent="0.2"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</row>
    <row r="903" spans="2:12" x14ac:dyDescent="0.2"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</row>
    <row r="904" spans="2:12" x14ac:dyDescent="0.2"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</row>
    <row r="905" spans="2:12" x14ac:dyDescent="0.2"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</row>
    <row r="906" spans="2:12" x14ac:dyDescent="0.2"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</row>
    <row r="907" spans="2:12" x14ac:dyDescent="0.2"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</row>
    <row r="908" spans="2:12" x14ac:dyDescent="0.2">
      <c r="B908" s="163"/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</row>
    <row r="909" spans="2:12" x14ac:dyDescent="0.2">
      <c r="B909" s="163"/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</row>
    <row r="910" spans="2:12" x14ac:dyDescent="0.2">
      <c r="B910" s="163"/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</row>
    <row r="911" spans="2:12" x14ac:dyDescent="0.2">
      <c r="B911" s="163"/>
      <c r="C911" s="163"/>
      <c r="D911" s="163"/>
      <c r="E911" s="163"/>
      <c r="F911" s="163"/>
      <c r="G911" s="163"/>
      <c r="H911" s="163"/>
      <c r="I911" s="163"/>
      <c r="J911" s="163"/>
      <c r="K911" s="163"/>
      <c r="L911" s="163"/>
    </row>
    <row r="912" spans="2:12" x14ac:dyDescent="0.2">
      <c r="B912" s="163"/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</row>
    <row r="913" spans="2:17" x14ac:dyDescent="0.2">
      <c r="B913" s="163"/>
      <c r="C913" s="163"/>
      <c r="D913" s="163"/>
      <c r="E913" s="163"/>
      <c r="F913" s="163"/>
      <c r="G913" s="163"/>
      <c r="H913" s="163"/>
      <c r="I913" s="163"/>
      <c r="J913" s="163"/>
      <c r="K913" s="163"/>
      <c r="L913" s="163"/>
    </row>
    <row r="914" spans="2:17" x14ac:dyDescent="0.2">
      <c r="B914" s="163"/>
      <c r="C914" s="163"/>
      <c r="D914" s="163"/>
      <c r="E914" s="163"/>
      <c r="F914" s="163"/>
      <c r="G914" s="163"/>
      <c r="H914" s="163"/>
      <c r="I914" s="163"/>
      <c r="J914" s="163"/>
      <c r="K914" s="163"/>
      <c r="L914" s="163"/>
    </row>
    <row r="915" spans="2:17" x14ac:dyDescent="0.2">
      <c r="B915" s="3"/>
      <c r="C915" s="3"/>
      <c r="D915" s="3"/>
      <c r="E915" s="3"/>
      <c r="F915" s="3"/>
      <c r="G915" s="3"/>
      <c r="H915" s="3"/>
      <c r="I915" s="3"/>
      <c r="J915" s="4"/>
      <c r="K915" s="4"/>
      <c r="L915" s="4"/>
    </row>
    <row r="916" spans="2:17" x14ac:dyDescent="0.2">
      <c r="O916" s="1"/>
      <c r="P916" s="1"/>
      <c r="Q916" s="1"/>
    </row>
    <row r="917" spans="2:17" x14ac:dyDescent="0.2">
      <c r="O917" s="1"/>
      <c r="P917" s="1"/>
      <c r="Q917" s="1"/>
    </row>
    <row r="918" spans="2:17" x14ac:dyDescent="0.2">
      <c r="O918" s="1"/>
      <c r="P918" s="1"/>
      <c r="Q918" s="1"/>
    </row>
    <row r="919" spans="2:17" x14ac:dyDescent="0.2">
      <c r="O919" s="1"/>
      <c r="P919" s="1"/>
      <c r="Q919" s="1"/>
    </row>
    <row r="920" spans="2:17" x14ac:dyDescent="0.2">
      <c r="O920" s="1"/>
      <c r="P920" s="1"/>
      <c r="Q920" s="1"/>
    </row>
    <row r="921" spans="2:17" x14ac:dyDescent="0.2">
      <c r="O921" s="1"/>
      <c r="P921" s="1"/>
      <c r="Q921" s="1"/>
    </row>
    <row r="922" spans="2:17" x14ac:dyDescent="0.2">
      <c r="O922" s="1"/>
      <c r="P922" s="1"/>
      <c r="Q922" s="1"/>
    </row>
    <row r="923" spans="2:17" x14ac:dyDescent="0.2">
      <c r="O923" s="1"/>
      <c r="P923" s="1"/>
      <c r="Q923" s="1"/>
    </row>
    <row r="924" spans="2:17" x14ac:dyDescent="0.2">
      <c r="O924" s="1"/>
      <c r="P924" s="1"/>
      <c r="Q924" s="1"/>
    </row>
    <row r="925" spans="2:17" x14ac:dyDescent="0.2">
      <c r="O925" s="1"/>
      <c r="P925" s="1"/>
      <c r="Q925" s="1"/>
    </row>
    <row r="926" spans="2:17" x14ac:dyDescent="0.2">
      <c r="O926" s="1"/>
      <c r="P926" s="1"/>
      <c r="Q926" s="1"/>
    </row>
    <row r="927" spans="2:17" x14ac:dyDescent="0.2">
      <c r="O927" s="1"/>
      <c r="P927" s="1"/>
      <c r="Q927" s="1"/>
    </row>
    <row r="928" spans="2:17" x14ac:dyDescent="0.2">
      <c r="O928" s="1"/>
      <c r="P928" s="1"/>
      <c r="Q928" s="1"/>
    </row>
    <row r="929" spans="15:17" x14ac:dyDescent="0.2">
      <c r="O929" s="1"/>
      <c r="P929" s="1"/>
      <c r="Q929" s="1"/>
    </row>
    <row r="930" spans="15:17" x14ac:dyDescent="0.2">
      <c r="O930" s="1"/>
      <c r="P930" s="1"/>
      <c r="Q930" s="1"/>
    </row>
    <row r="931" spans="15:17" x14ac:dyDescent="0.2">
      <c r="O931" s="1"/>
      <c r="P931" s="1"/>
      <c r="Q931" s="1"/>
    </row>
    <row r="932" spans="15:17" x14ac:dyDescent="0.2">
      <c r="O932" s="1"/>
      <c r="P932" s="1"/>
      <c r="Q932" s="1"/>
    </row>
    <row r="933" spans="15:17" x14ac:dyDescent="0.2">
      <c r="O933" s="1"/>
      <c r="P933" s="1"/>
      <c r="Q933" s="1"/>
    </row>
    <row r="934" spans="15:17" x14ac:dyDescent="0.2">
      <c r="O934" s="1"/>
      <c r="P934" s="1"/>
      <c r="Q934" s="1"/>
    </row>
    <row r="935" spans="15:17" x14ac:dyDescent="0.2">
      <c r="O935" s="1"/>
      <c r="P935" s="1"/>
      <c r="Q935" s="1"/>
    </row>
    <row r="936" spans="15:17" x14ac:dyDescent="0.2">
      <c r="O936" s="1"/>
      <c r="P936" s="1"/>
      <c r="Q936" s="1"/>
    </row>
    <row r="937" spans="15:17" x14ac:dyDescent="0.2">
      <c r="O937" s="1"/>
      <c r="P937" s="1"/>
      <c r="Q937" s="1"/>
    </row>
    <row r="938" spans="15:17" x14ac:dyDescent="0.2">
      <c r="O938" s="1"/>
      <c r="P938" s="1"/>
      <c r="Q938" s="1"/>
    </row>
    <row r="939" spans="15:17" x14ac:dyDescent="0.2">
      <c r="O939" s="1"/>
      <c r="P939" s="1"/>
      <c r="Q939" s="1"/>
    </row>
    <row r="940" spans="15:17" x14ac:dyDescent="0.2">
      <c r="O940" s="1"/>
      <c r="P940" s="1"/>
      <c r="Q940" s="1"/>
    </row>
    <row r="941" spans="15:17" x14ac:dyDescent="0.2">
      <c r="O941" s="1"/>
      <c r="P941" s="1"/>
      <c r="Q941" s="1"/>
    </row>
    <row r="942" spans="15:17" x14ac:dyDescent="0.2">
      <c r="O942" s="1"/>
      <c r="P942" s="1"/>
      <c r="Q942" s="1"/>
    </row>
    <row r="943" spans="15:17" x14ac:dyDescent="0.2">
      <c r="O943" s="1"/>
      <c r="P943" s="1"/>
      <c r="Q943" s="1"/>
    </row>
    <row r="944" spans="15:17" x14ac:dyDescent="0.2">
      <c r="O944" s="1"/>
      <c r="P944" s="1"/>
      <c r="Q944" s="1"/>
    </row>
    <row r="945" spans="15:17" x14ac:dyDescent="0.2">
      <c r="O945" s="1"/>
      <c r="P945" s="1"/>
      <c r="Q945" s="1"/>
    </row>
    <row r="946" spans="15:17" x14ac:dyDescent="0.2">
      <c r="O946" s="1"/>
      <c r="P946" s="1"/>
      <c r="Q946" s="1"/>
    </row>
    <row r="947" spans="15:17" x14ac:dyDescent="0.2">
      <c r="O947" s="1"/>
      <c r="P947" s="1"/>
      <c r="Q947" s="1"/>
    </row>
    <row r="948" spans="15:17" x14ac:dyDescent="0.2">
      <c r="O948" s="1"/>
      <c r="P948" s="1"/>
      <c r="Q948" s="1"/>
    </row>
    <row r="949" spans="15:17" x14ac:dyDescent="0.2">
      <c r="O949" s="1"/>
      <c r="P949" s="1"/>
      <c r="Q949" s="1"/>
    </row>
    <row r="950" spans="15:17" x14ac:dyDescent="0.2">
      <c r="O950" s="1"/>
      <c r="P950" s="1"/>
      <c r="Q950" s="1"/>
    </row>
    <row r="951" spans="15:17" x14ac:dyDescent="0.2">
      <c r="O951" s="1"/>
      <c r="P951" s="1"/>
      <c r="Q951" s="1"/>
    </row>
    <row r="952" spans="15:17" x14ac:dyDescent="0.2">
      <c r="O952" s="1"/>
      <c r="P952" s="1"/>
      <c r="Q952" s="1"/>
    </row>
    <row r="953" spans="15:17" x14ac:dyDescent="0.2">
      <c r="O953" s="1"/>
      <c r="P953" s="1"/>
      <c r="Q953" s="1"/>
    </row>
    <row r="954" spans="15:17" x14ac:dyDescent="0.2">
      <c r="O954" s="1"/>
      <c r="P954" s="1"/>
      <c r="Q954" s="1"/>
    </row>
    <row r="955" spans="15:17" x14ac:dyDescent="0.2">
      <c r="O955" s="1"/>
      <c r="P955" s="1"/>
      <c r="Q955" s="1"/>
    </row>
    <row r="956" spans="15:17" x14ac:dyDescent="0.2">
      <c r="O956" s="1"/>
      <c r="P956" s="1"/>
      <c r="Q956" s="1"/>
    </row>
    <row r="957" spans="15:17" x14ac:dyDescent="0.2">
      <c r="O957" s="1"/>
      <c r="P957" s="1"/>
      <c r="Q957" s="1"/>
    </row>
    <row r="958" spans="15:17" x14ac:dyDescent="0.2">
      <c r="O958" s="1"/>
      <c r="P958" s="1"/>
      <c r="Q958" s="1"/>
    </row>
    <row r="959" spans="15:17" x14ac:dyDescent="0.2">
      <c r="O959" s="1"/>
      <c r="P959" s="1"/>
      <c r="Q959" s="1"/>
    </row>
    <row r="960" spans="15:17" x14ac:dyDescent="0.2">
      <c r="O960" s="1"/>
      <c r="P960" s="1"/>
      <c r="Q960" s="1"/>
    </row>
    <row r="961" spans="15:17" x14ac:dyDescent="0.2">
      <c r="O961" s="1"/>
      <c r="P961" s="1"/>
      <c r="Q961" s="1"/>
    </row>
    <row r="962" spans="15:17" x14ac:dyDescent="0.2">
      <c r="O962" s="1"/>
      <c r="P962" s="1"/>
      <c r="Q962" s="1"/>
    </row>
    <row r="963" spans="15:17" x14ac:dyDescent="0.2">
      <c r="O963" s="1"/>
      <c r="P963" s="1"/>
      <c r="Q963" s="1"/>
    </row>
    <row r="964" spans="15:17" x14ac:dyDescent="0.2">
      <c r="O964" s="1"/>
      <c r="P964" s="1"/>
      <c r="Q964" s="1"/>
    </row>
    <row r="965" spans="15:17" x14ac:dyDescent="0.2">
      <c r="O965" s="1"/>
      <c r="P965" s="1"/>
      <c r="Q965" s="1"/>
    </row>
    <row r="966" spans="15:17" x14ac:dyDescent="0.2">
      <c r="O966" s="1"/>
      <c r="P966" s="1"/>
      <c r="Q966" s="1"/>
    </row>
    <row r="967" spans="15:17" x14ac:dyDescent="0.2">
      <c r="O967" s="1"/>
      <c r="P967" s="1"/>
      <c r="Q967" s="1"/>
    </row>
    <row r="968" spans="15:17" x14ac:dyDescent="0.2">
      <c r="O968" s="1"/>
      <c r="P968" s="1"/>
      <c r="Q968" s="1"/>
    </row>
    <row r="969" spans="15:17" x14ac:dyDescent="0.2">
      <c r="O969" s="1"/>
      <c r="P969" s="1"/>
      <c r="Q969" s="1"/>
    </row>
    <row r="970" spans="15:17" x14ac:dyDescent="0.2">
      <c r="O970" s="1"/>
      <c r="P970" s="1"/>
      <c r="Q970" s="1"/>
    </row>
    <row r="971" spans="15:17" x14ac:dyDescent="0.2">
      <c r="O971" s="1"/>
      <c r="P971" s="1"/>
      <c r="Q971" s="1"/>
    </row>
    <row r="972" spans="15:17" x14ac:dyDescent="0.2">
      <c r="O972" s="1"/>
      <c r="P972" s="1"/>
      <c r="Q972" s="1"/>
    </row>
    <row r="973" spans="15:17" x14ac:dyDescent="0.2">
      <c r="O973" s="1"/>
      <c r="P973" s="1"/>
      <c r="Q973" s="1"/>
    </row>
    <row r="974" spans="15:17" x14ac:dyDescent="0.2">
      <c r="O974" s="1"/>
      <c r="P974" s="1"/>
      <c r="Q974" s="1"/>
    </row>
    <row r="975" spans="15:17" x14ac:dyDescent="0.2">
      <c r="O975" s="1"/>
      <c r="P975" s="1"/>
      <c r="Q975" s="1"/>
    </row>
    <row r="976" spans="15:17" x14ac:dyDescent="0.2">
      <c r="O976" s="1"/>
      <c r="P976" s="1"/>
      <c r="Q976" s="1"/>
    </row>
    <row r="977" spans="15:17" x14ac:dyDescent="0.2">
      <c r="O977" s="1"/>
      <c r="P977" s="1"/>
      <c r="Q977" s="1"/>
    </row>
    <row r="978" spans="15:17" x14ac:dyDescent="0.2">
      <c r="O978" s="1"/>
      <c r="P978" s="1"/>
      <c r="Q978" s="1"/>
    </row>
    <row r="979" spans="15:17" x14ac:dyDescent="0.2">
      <c r="O979" s="1"/>
      <c r="P979" s="1"/>
      <c r="Q979" s="1"/>
    </row>
    <row r="980" spans="15:17" x14ac:dyDescent="0.2">
      <c r="O980" s="1"/>
      <c r="P980" s="1"/>
      <c r="Q980" s="1"/>
    </row>
    <row r="981" spans="15:17" x14ac:dyDescent="0.2">
      <c r="O981" s="1"/>
      <c r="P981" s="1"/>
      <c r="Q981" s="1"/>
    </row>
    <row r="982" spans="15:17" x14ac:dyDescent="0.2">
      <c r="O982" s="1"/>
      <c r="P982" s="1"/>
      <c r="Q982" s="1"/>
    </row>
    <row r="983" spans="15:17" x14ac:dyDescent="0.2">
      <c r="O983" s="1"/>
      <c r="P983" s="1"/>
      <c r="Q983" s="1"/>
    </row>
    <row r="984" spans="15:17" x14ac:dyDescent="0.2">
      <c r="O984" s="1"/>
      <c r="P984" s="1"/>
      <c r="Q984" s="1"/>
    </row>
    <row r="985" spans="15:17" x14ac:dyDescent="0.2">
      <c r="O985" s="1"/>
      <c r="P985" s="1"/>
      <c r="Q985" s="1"/>
    </row>
    <row r="986" spans="15:17" x14ac:dyDescent="0.2">
      <c r="O986" s="1"/>
      <c r="P986" s="1"/>
      <c r="Q986" s="1"/>
    </row>
    <row r="987" spans="15:17" x14ac:dyDescent="0.2">
      <c r="O987" s="1"/>
      <c r="P987" s="1"/>
      <c r="Q987" s="1"/>
    </row>
    <row r="988" spans="15:17" x14ac:dyDescent="0.2">
      <c r="O988" s="1"/>
      <c r="P988" s="1"/>
      <c r="Q988" s="1"/>
    </row>
    <row r="989" spans="15:17" x14ac:dyDescent="0.2">
      <c r="O989" s="1"/>
      <c r="P989" s="1"/>
      <c r="Q989" s="1"/>
    </row>
    <row r="990" spans="15:17" x14ac:dyDescent="0.2">
      <c r="O990" s="1"/>
      <c r="P990" s="1"/>
      <c r="Q990" s="1"/>
    </row>
    <row r="991" spans="15:17" x14ac:dyDescent="0.2">
      <c r="O991" s="1"/>
      <c r="P991" s="1"/>
      <c r="Q991" s="1"/>
    </row>
    <row r="992" spans="15:17" x14ac:dyDescent="0.2">
      <c r="O992" s="1"/>
      <c r="P992" s="1"/>
      <c r="Q992" s="1"/>
    </row>
    <row r="993" spans="15:17" x14ac:dyDescent="0.2">
      <c r="O993" s="1"/>
      <c r="P993" s="1"/>
      <c r="Q993" s="1"/>
    </row>
    <row r="994" spans="15:17" x14ac:dyDescent="0.2">
      <c r="O994" s="1"/>
      <c r="P994" s="1"/>
      <c r="Q994" s="1"/>
    </row>
    <row r="995" spans="15:17" x14ac:dyDescent="0.2">
      <c r="O995" s="1"/>
      <c r="P995" s="1"/>
      <c r="Q995" s="1"/>
    </row>
    <row r="996" spans="15:17" x14ac:dyDescent="0.2">
      <c r="O996" s="1"/>
      <c r="P996" s="1"/>
      <c r="Q996" s="1"/>
    </row>
    <row r="997" spans="15:17" x14ac:dyDescent="0.2">
      <c r="O997" s="1"/>
      <c r="P997" s="1"/>
      <c r="Q997" s="1"/>
    </row>
    <row r="998" spans="15:17" x14ac:dyDescent="0.2">
      <c r="O998" s="1"/>
      <c r="P998" s="1"/>
      <c r="Q998" s="1"/>
    </row>
    <row r="999" spans="15:17" x14ac:dyDescent="0.2">
      <c r="O999" s="1"/>
      <c r="P999" s="1"/>
      <c r="Q999" s="1"/>
    </row>
    <row r="1000" spans="15:17" x14ac:dyDescent="0.2">
      <c r="O1000" s="1"/>
      <c r="P1000" s="1"/>
      <c r="Q1000" s="1"/>
    </row>
    <row r="1001" spans="15:17" x14ac:dyDescent="0.2">
      <c r="O1001" s="1"/>
      <c r="P1001" s="1"/>
      <c r="Q1001" s="1"/>
    </row>
    <row r="1002" spans="15:17" x14ac:dyDescent="0.2">
      <c r="O1002" s="1"/>
      <c r="P1002" s="1"/>
      <c r="Q1002" s="1"/>
    </row>
    <row r="1003" spans="15:17" x14ac:dyDescent="0.2">
      <c r="O1003" s="1"/>
      <c r="P1003" s="1"/>
      <c r="Q1003" s="1"/>
    </row>
    <row r="1004" spans="15:17" x14ac:dyDescent="0.2">
      <c r="O1004" s="1"/>
      <c r="P1004" s="1"/>
      <c r="Q1004" s="1"/>
    </row>
    <row r="1005" spans="15:17" x14ac:dyDescent="0.2">
      <c r="O1005" s="1"/>
      <c r="P1005" s="1"/>
      <c r="Q1005" s="1"/>
    </row>
    <row r="1006" spans="15:17" x14ac:dyDescent="0.2">
      <c r="O1006" s="1"/>
      <c r="P1006" s="1"/>
      <c r="Q1006" s="1"/>
    </row>
    <row r="1007" spans="15:17" x14ac:dyDescent="0.2">
      <c r="O1007" s="1"/>
      <c r="P1007" s="1"/>
      <c r="Q1007" s="1"/>
    </row>
    <row r="1008" spans="15:17" x14ac:dyDescent="0.2">
      <c r="O1008" s="1"/>
      <c r="P1008" s="1"/>
      <c r="Q1008" s="1"/>
    </row>
    <row r="1009" spans="15:17" x14ac:dyDescent="0.2">
      <c r="O1009" s="1"/>
      <c r="P1009" s="1"/>
      <c r="Q1009" s="1"/>
    </row>
    <row r="1010" spans="15:17" x14ac:dyDescent="0.2">
      <c r="O1010" s="1"/>
      <c r="P1010" s="1"/>
      <c r="Q1010" s="1"/>
    </row>
    <row r="1011" spans="15:17" x14ac:dyDescent="0.2">
      <c r="O1011" s="1"/>
      <c r="P1011" s="1"/>
      <c r="Q1011" s="1"/>
    </row>
    <row r="1012" spans="15:17" x14ac:dyDescent="0.2">
      <c r="O1012" s="1"/>
      <c r="P1012" s="1"/>
      <c r="Q1012" s="1"/>
    </row>
    <row r="1013" spans="15:17" x14ac:dyDescent="0.2">
      <c r="O1013" s="1"/>
      <c r="P1013" s="1"/>
      <c r="Q1013" s="1"/>
    </row>
    <row r="1014" spans="15:17" x14ac:dyDescent="0.2">
      <c r="O1014" s="1"/>
      <c r="P1014" s="1"/>
      <c r="Q1014" s="1"/>
    </row>
    <row r="1015" spans="15:17" x14ac:dyDescent="0.2">
      <c r="O1015" s="1"/>
      <c r="P1015" s="1"/>
      <c r="Q1015" s="1"/>
    </row>
    <row r="1016" spans="15:17" x14ac:dyDescent="0.2">
      <c r="O1016" s="1"/>
      <c r="P1016" s="1"/>
      <c r="Q1016" s="1"/>
    </row>
    <row r="1017" spans="15:17" x14ac:dyDescent="0.2">
      <c r="O1017" s="1"/>
      <c r="P1017" s="1"/>
      <c r="Q1017" s="1"/>
    </row>
    <row r="1018" spans="15:17" x14ac:dyDescent="0.2">
      <c r="O1018" s="1"/>
      <c r="P1018" s="1"/>
      <c r="Q1018" s="1"/>
    </row>
    <row r="1019" spans="15:17" x14ac:dyDescent="0.2">
      <c r="O1019" s="1"/>
      <c r="P1019" s="1"/>
      <c r="Q1019" s="1"/>
    </row>
    <row r="1020" spans="15:17" x14ac:dyDescent="0.2">
      <c r="O1020" s="1"/>
      <c r="P1020" s="1"/>
      <c r="Q1020" s="1"/>
    </row>
    <row r="1021" spans="15:17" x14ac:dyDescent="0.2">
      <c r="O1021" s="1"/>
      <c r="P1021" s="1"/>
      <c r="Q1021" s="1"/>
    </row>
    <row r="1022" spans="15:17" x14ac:dyDescent="0.2">
      <c r="O1022" s="1"/>
      <c r="P1022" s="1"/>
      <c r="Q1022" s="1"/>
    </row>
    <row r="1023" spans="15:17" x14ac:dyDescent="0.2">
      <c r="O1023" s="1"/>
      <c r="P1023" s="1"/>
      <c r="Q1023" s="1"/>
    </row>
    <row r="1024" spans="15:17" x14ac:dyDescent="0.2">
      <c r="O1024" s="1"/>
      <c r="P1024" s="1"/>
      <c r="Q1024" s="1"/>
    </row>
    <row r="1025" spans="15:17" x14ac:dyDescent="0.2">
      <c r="O1025" s="1"/>
      <c r="P1025" s="1"/>
      <c r="Q1025" s="1"/>
    </row>
    <row r="1026" spans="15:17" x14ac:dyDescent="0.2">
      <c r="O1026" s="1"/>
      <c r="P1026" s="1"/>
      <c r="Q1026" s="1"/>
    </row>
    <row r="1027" spans="15:17" x14ac:dyDescent="0.2">
      <c r="O1027" s="1"/>
      <c r="P1027" s="1"/>
      <c r="Q1027" s="1"/>
    </row>
    <row r="1028" spans="15:17" x14ac:dyDescent="0.2">
      <c r="O1028" s="1"/>
      <c r="P1028" s="1"/>
      <c r="Q1028" s="1"/>
    </row>
    <row r="1029" spans="15:17" x14ac:dyDescent="0.2">
      <c r="O1029" s="1"/>
      <c r="P1029" s="1"/>
      <c r="Q1029" s="1"/>
    </row>
    <row r="1030" spans="15:17" x14ac:dyDescent="0.2">
      <c r="O1030" s="1"/>
      <c r="P1030" s="1"/>
      <c r="Q1030" s="1"/>
    </row>
    <row r="1031" spans="15:17" x14ac:dyDescent="0.2">
      <c r="O1031" s="1"/>
      <c r="P1031" s="1"/>
      <c r="Q1031" s="1"/>
    </row>
    <row r="1032" spans="15:17" x14ac:dyDescent="0.2">
      <c r="O1032" s="1"/>
      <c r="P1032" s="1"/>
      <c r="Q1032" s="1"/>
    </row>
    <row r="1033" spans="15:17" x14ac:dyDescent="0.2">
      <c r="O1033" s="1"/>
      <c r="P1033" s="1"/>
      <c r="Q1033" s="1"/>
    </row>
    <row r="1034" spans="15:17" x14ac:dyDescent="0.2">
      <c r="O1034" s="1"/>
      <c r="P1034" s="1"/>
      <c r="Q1034" s="1"/>
    </row>
    <row r="1035" spans="15:17" x14ac:dyDescent="0.2">
      <c r="O1035" s="1"/>
      <c r="P1035" s="1"/>
      <c r="Q1035" s="1"/>
    </row>
    <row r="1036" spans="15:17" x14ac:dyDescent="0.2">
      <c r="O1036" s="1"/>
      <c r="P1036" s="1"/>
      <c r="Q1036" s="1"/>
    </row>
    <row r="1037" spans="15:17" x14ac:dyDescent="0.2">
      <c r="O1037" s="1"/>
      <c r="P1037" s="1"/>
      <c r="Q1037" s="1"/>
    </row>
    <row r="1038" spans="15:17" x14ac:dyDescent="0.2">
      <c r="O1038" s="1"/>
      <c r="P1038" s="1"/>
      <c r="Q1038" s="1"/>
    </row>
    <row r="1039" spans="15:17" x14ac:dyDescent="0.2">
      <c r="O1039" s="1"/>
      <c r="P1039" s="1"/>
      <c r="Q1039" s="1"/>
    </row>
    <row r="1040" spans="15:17" x14ac:dyDescent="0.2">
      <c r="O1040" s="1"/>
      <c r="P1040" s="1"/>
      <c r="Q1040" s="1"/>
    </row>
    <row r="1041" spans="15:17" x14ac:dyDescent="0.2">
      <c r="O1041" s="1"/>
      <c r="P1041" s="1"/>
      <c r="Q1041" s="1"/>
    </row>
    <row r="1042" spans="15:17" x14ac:dyDescent="0.2">
      <c r="O1042" s="1"/>
      <c r="P1042" s="1"/>
      <c r="Q1042" s="1"/>
    </row>
    <row r="1043" spans="15:17" x14ac:dyDescent="0.2">
      <c r="O1043" s="1"/>
      <c r="P1043" s="1"/>
      <c r="Q1043" s="1"/>
    </row>
    <row r="1044" spans="15:17" x14ac:dyDescent="0.2">
      <c r="O1044" s="1"/>
      <c r="P1044" s="1"/>
      <c r="Q1044" s="1"/>
    </row>
    <row r="1045" spans="15:17" x14ac:dyDescent="0.2">
      <c r="O1045" s="1"/>
      <c r="P1045" s="1"/>
      <c r="Q1045" s="1"/>
    </row>
    <row r="1046" spans="15:17" x14ac:dyDescent="0.2">
      <c r="O1046" s="1"/>
      <c r="P1046" s="1"/>
      <c r="Q1046" s="1"/>
    </row>
    <row r="1047" spans="15:17" x14ac:dyDescent="0.2">
      <c r="O1047" s="1"/>
      <c r="P1047" s="1"/>
      <c r="Q1047" s="1"/>
    </row>
    <row r="1048" spans="15:17" x14ac:dyDescent="0.2">
      <c r="O1048" s="1"/>
      <c r="P1048" s="1"/>
      <c r="Q1048" s="1"/>
    </row>
    <row r="1049" spans="15:17" x14ac:dyDescent="0.2">
      <c r="O1049" s="1"/>
      <c r="P1049" s="1"/>
      <c r="Q1049" s="1"/>
    </row>
    <row r="1050" spans="15:17" x14ac:dyDescent="0.2">
      <c r="O1050" s="1"/>
      <c r="P1050" s="1"/>
      <c r="Q1050" s="1"/>
    </row>
    <row r="1051" spans="15:17" x14ac:dyDescent="0.2">
      <c r="O1051" s="1"/>
      <c r="P1051" s="1"/>
      <c r="Q1051" s="1"/>
    </row>
    <row r="1052" spans="15:17" x14ac:dyDescent="0.2">
      <c r="O1052" s="1"/>
      <c r="P1052" s="1"/>
      <c r="Q1052" s="1"/>
    </row>
    <row r="1053" spans="15:17" x14ac:dyDescent="0.2">
      <c r="O1053" s="1"/>
      <c r="P1053" s="1"/>
      <c r="Q1053" s="1"/>
    </row>
    <row r="1054" spans="15:17" x14ac:dyDescent="0.2">
      <c r="O1054" s="1"/>
      <c r="P1054" s="1"/>
      <c r="Q1054" s="1"/>
    </row>
    <row r="1055" spans="15:17" x14ac:dyDescent="0.2">
      <c r="O1055" s="1"/>
      <c r="P1055" s="1"/>
      <c r="Q1055" s="1"/>
    </row>
    <row r="1056" spans="15:17" x14ac:dyDescent="0.2">
      <c r="O1056" s="1"/>
      <c r="P1056" s="1"/>
      <c r="Q1056" s="1"/>
    </row>
    <row r="1057" spans="15:17" x14ac:dyDescent="0.2">
      <c r="O1057" s="1"/>
      <c r="P1057" s="1"/>
      <c r="Q1057" s="1"/>
    </row>
    <row r="1058" spans="15:17" x14ac:dyDescent="0.2">
      <c r="O1058" s="1"/>
      <c r="P1058" s="1"/>
      <c r="Q1058" s="1"/>
    </row>
    <row r="1059" spans="15:17" x14ac:dyDescent="0.2">
      <c r="O1059" s="1"/>
      <c r="P1059" s="1"/>
      <c r="Q1059" s="1"/>
    </row>
    <row r="1060" spans="15:17" x14ac:dyDescent="0.2">
      <c r="O1060" s="1"/>
      <c r="P1060" s="1"/>
      <c r="Q1060" s="1"/>
    </row>
    <row r="1061" spans="15:17" x14ac:dyDescent="0.2">
      <c r="O1061" s="1"/>
      <c r="P1061" s="1"/>
      <c r="Q1061" s="1"/>
    </row>
    <row r="1062" spans="15:17" x14ac:dyDescent="0.2">
      <c r="O1062" s="1"/>
      <c r="P1062" s="1"/>
      <c r="Q1062" s="1"/>
    </row>
    <row r="1063" spans="15:17" x14ac:dyDescent="0.2">
      <c r="O1063" s="1"/>
      <c r="P1063" s="1"/>
      <c r="Q1063" s="1"/>
    </row>
    <row r="1064" spans="15:17" x14ac:dyDescent="0.2">
      <c r="O1064" s="1"/>
      <c r="P1064" s="1"/>
      <c r="Q1064" s="1"/>
    </row>
    <row r="1065" spans="15:17" x14ac:dyDescent="0.2">
      <c r="O1065" s="1"/>
      <c r="P1065" s="1"/>
      <c r="Q1065" s="1"/>
    </row>
    <row r="1066" spans="15:17" x14ac:dyDescent="0.2">
      <c r="O1066" s="1"/>
      <c r="P1066" s="1"/>
      <c r="Q1066" s="1"/>
    </row>
    <row r="1067" spans="15:17" x14ac:dyDescent="0.2">
      <c r="O1067" s="1"/>
      <c r="P1067" s="1"/>
      <c r="Q1067" s="1"/>
    </row>
    <row r="1068" spans="15:17" x14ac:dyDescent="0.2">
      <c r="O1068" s="1"/>
      <c r="P1068" s="1"/>
      <c r="Q1068" s="1"/>
    </row>
    <row r="1069" spans="15:17" x14ac:dyDescent="0.2">
      <c r="O1069" s="1"/>
      <c r="P1069" s="1"/>
      <c r="Q1069" s="1"/>
    </row>
    <row r="1070" spans="15:17" x14ac:dyDescent="0.2">
      <c r="O1070" s="1"/>
      <c r="P1070" s="1"/>
      <c r="Q1070" s="1"/>
    </row>
    <row r="1071" spans="15:17" x14ac:dyDescent="0.2">
      <c r="O1071" s="1"/>
      <c r="P1071" s="1"/>
      <c r="Q1071" s="1"/>
    </row>
    <row r="1072" spans="15:17" x14ac:dyDescent="0.2">
      <c r="O1072" s="1"/>
      <c r="P1072" s="1"/>
      <c r="Q1072" s="1"/>
    </row>
    <row r="1073" spans="15:17" x14ac:dyDescent="0.2">
      <c r="O1073" s="1"/>
      <c r="P1073" s="1"/>
      <c r="Q1073" s="1"/>
    </row>
    <row r="1074" spans="15:17" x14ac:dyDescent="0.2">
      <c r="O1074" s="1"/>
      <c r="P1074" s="1"/>
      <c r="Q1074" s="1"/>
    </row>
    <row r="1075" spans="15:17" x14ac:dyDescent="0.2">
      <c r="O1075" s="1"/>
      <c r="P1075" s="1"/>
      <c r="Q1075" s="1"/>
    </row>
    <row r="1076" spans="15:17" x14ac:dyDescent="0.2">
      <c r="O1076" s="1"/>
      <c r="P1076" s="1"/>
      <c r="Q1076" s="1"/>
    </row>
    <row r="1077" spans="15:17" x14ac:dyDescent="0.2">
      <c r="O1077" s="1"/>
      <c r="P1077" s="1"/>
      <c r="Q1077" s="1"/>
    </row>
    <row r="1078" spans="15:17" x14ac:dyDescent="0.2">
      <c r="O1078" s="1"/>
      <c r="P1078" s="1"/>
      <c r="Q1078" s="1"/>
    </row>
    <row r="1079" spans="15:17" x14ac:dyDescent="0.2">
      <c r="O1079" s="1"/>
      <c r="P1079" s="1"/>
      <c r="Q1079" s="1"/>
    </row>
    <row r="1080" spans="15:17" x14ac:dyDescent="0.2">
      <c r="O1080" s="1"/>
      <c r="P1080" s="1"/>
      <c r="Q1080" s="1"/>
    </row>
    <row r="1081" spans="15:17" x14ac:dyDescent="0.2">
      <c r="O1081" s="1"/>
      <c r="P1081" s="1"/>
      <c r="Q1081" s="1"/>
    </row>
    <row r="1082" spans="15:17" x14ac:dyDescent="0.2">
      <c r="O1082" s="1"/>
      <c r="P1082" s="1"/>
      <c r="Q1082" s="1"/>
    </row>
    <row r="1083" spans="15:17" x14ac:dyDescent="0.2">
      <c r="O1083" s="1"/>
      <c r="P1083" s="1"/>
      <c r="Q1083" s="1"/>
    </row>
    <row r="1084" spans="15:17" x14ac:dyDescent="0.2">
      <c r="O1084" s="1"/>
      <c r="P1084" s="1"/>
      <c r="Q1084" s="1"/>
    </row>
    <row r="1085" spans="15:17" x14ac:dyDescent="0.2">
      <c r="O1085" s="1"/>
      <c r="P1085" s="1"/>
      <c r="Q1085" s="1"/>
    </row>
    <row r="1086" spans="15:17" x14ac:dyDescent="0.2">
      <c r="O1086" s="1"/>
      <c r="P1086" s="1"/>
      <c r="Q1086" s="1"/>
    </row>
    <row r="1087" spans="15:17" x14ac:dyDescent="0.2">
      <c r="O1087" s="1"/>
      <c r="P1087" s="1"/>
      <c r="Q1087" s="1"/>
    </row>
    <row r="1088" spans="15:17" x14ac:dyDescent="0.2">
      <c r="O1088" s="1"/>
      <c r="P1088" s="1"/>
      <c r="Q1088" s="1"/>
    </row>
    <row r="1089" spans="15:17" x14ac:dyDescent="0.2">
      <c r="O1089" s="1"/>
      <c r="P1089" s="1"/>
      <c r="Q1089" s="1"/>
    </row>
    <row r="1090" spans="15:17" x14ac:dyDescent="0.2">
      <c r="O1090" s="1"/>
      <c r="P1090" s="1"/>
      <c r="Q1090" s="1"/>
    </row>
    <row r="1091" spans="15:17" x14ac:dyDescent="0.2">
      <c r="O1091" s="1"/>
      <c r="P1091" s="1"/>
      <c r="Q1091" s="1"/>
    </row>
    <row r="1092" spans="15:17" x14ac:dyDescent="0.2">
      <c r="O1092" s="1"/>
      <c r="P1092" s="1"/>
      <c r="Q1092" s="1"/>
    </row>
    <row r="1093" spans="15:17" x14ac:dyDescent="0.2">
      <c r="O1093" s="1"/>
      <c r="P1093" s="1"/>
      <c r="Q1093" s="1"/>
    </row>
    <row r="1094" spans="15:17" x14ac:dyDescent="0.2">
      <c r="O1094" s="1"/>
      <c r="P1094" s="1"/>
      <c r="Q1094" s="1"/>
    </row>
    <row r="1095" spans="15:17" x14ac:dyDescent="0.2">
      <c r="O1095" s="1"/>
      <c r="P1095" s="1"/>
      <c r="Q1095" s="1"/>
    </row>
    <row r="1096" spans="15:17" x14ac:dyDescent="0.2">
      <c r="O1096" s="1"/>
      <c r="P1096" s="1"/>
      <c r="Q1096" s="1"/>
    </row>
    <row r="1097" spans="15:17" x14ac:dyDescent="0.2">
      <c r="O1097" s="1"/>
      <c r="P1097" s="1"/>
      <c r="Q1097" s="1"/>
    </row>
    <row r="1098" spans="15:17" x14ac:dyDescent="0.2">
      <c r="O1098" s="1"/>
      <c r="P1098" s="1"/>
      <c r="Q1098" s="1"/>
    </row>
    <row r="1099" spans="15:17" x14ac:dyDescent="0.2">
      <c r="O1099" s="1"/>
      <c r="P1099" s="1"/>
      <c r="Q1099" s="1"/>
    </row>
    <row r="1100" spans="15:17" x14ac:dyDescent="0.2">
      <c r="O1100" s="1"/>
      <c r="P1100" s="1"/>
      <c r="Q1100" s="1"/>
    </row>
    <row r="1101" spans="15:17" x14ac:dyDescent="0.2">
      <c r="O1101" s="1"/>
      <c r="P1101" s="1"/>
      <c r="Q1101" s="1"/>
    </row>
    <row r="1102" spans="15:17" x14ac:dyDescent="0.2">
      <c r="O1102" s="1"/>
      <c r="P1102" s="1"/>
      <c r="Q1102" s="1"/>
    </row>
    <row r="1103" spans="15:17" x14ac:dyDescent="0.2">
      <c r="O1103" s="1"/>
      <c r="P1103" s="1"/>
      <c r="Q1103" s="1"/>
    </row>
    <row r="1104" spans="15:17" x14ac:dyDescent="0.2">
      <c r="O1104" s="1"/>
      <c r="P1104" s="1"/>
      <c r="Q1104" s="1"/>
    </row>
    <row r="1105" spans="15:17" x14ac:dyDescent="0.2">
      <c r="O1105" s="1"/>
      <c r="P1105" s="1"/>
      <c r="Q1105" s="1"/>
    </row>
    <row r="1106" spans="15:17" x14ac:dyDescent="0.2">
      <c r="O1106" s="1"/>
      <c r="P1106" s="1"/>
      <c r="Q1106" s="1"/>
    </row>
    <row r="1107" spans="15:17" x14ac:dyDescent="0.2">
      <c r="O1107" s="1"/>
      <c r="P1107" s="1"/>
      <c r="Q1107" s="1"/>
    </row>
    <row r="1108" spans="15:17" x14ac:dyDescent="0.2">
      <c r="O1108" s="1"/>
      <c r="P1108" s="1"/>
      <c r="Q1108" s="1"/>
    </row>
    <row r="1109" spans="15:17" x14ac:dyDescent="0.2">
      <c r="O1109" s="1"/>
      <c r="P1109" s="1"/>
      <c r="Q1109" s="1"/>
    </row>
    <row r="1110" spans="15:17" x14ac:dyDescent="0.2">
      <c r="O1110" s="1"/>
      <c r="P1110" s="1"/>
      <c r="Q1110" s="1"/>
    </row>
    <row r="1111" spans="15:17" x14ac:dyDescent="0.2">
      <c r="O1111" s="1"/>
      <c r="P1111" s="1"/>
      <c r="Q1111" s="1"/>
    </row>
    <row r="1112" spans="15:17" x14ac:dyDescent="0.2">
      <c r="O1112" s="1"/>
      <c r="P1112" s="1"/>
      <c r="Q1112" s="1"/>
    </row>
    <row r="1113" spans="15:17" x14ac:dyDescent="0.2">
      <c r="O1113" s="1"/>
      <c r="P1113" s="1"/>
      <c r="Q1113" s="1"/>
    </row>
    <row r="1114" spans="15:17" x14ac:dyDescent="0.2">
      <c r="O1114" s="1"/>
      <c r="P1114" s="1"/>
      <c r="Q1114" s="1"/>
    </row>
    <row r="1115" spans="15:17" x14ac:dyDescent="0.2">
      <c r="O1115" s="1"/>
      <c r="P1115" s="1"/>
      <c r="Q1115" s="1"/>
    </row>
    <row r="1116" spans="15:17" x14ac:dyDescent="0.2">
      <c r="O1116" s="1"/>
      <c r="P1116" s="1"/>
      <c r="Q1116" s="1"/>
    </row>
    <row r="1117" spans="15:17" x14ac:dyDescent="0.2">
      <c r="O1117" s="1"/>
      <c r="P1117" s="1"/>
      <c r="Q1117" s="1"/>
    </row>
    <row r="1118" spans="15:17" x14ac:dyDescent="0.2">
      <c r="O1118" s="1"/>
      <c r="P1118" s="1"/>
      <c r="Q1118" s="1"/>
    </row>
    <row r="1119" spans="15:17" x14ac:dyDescent="0.2">
      <c r="O1119" s="1"/>
      <c r="P1119" s="1"/>
      <c r="Q1119" s="1"/>
    </row>
    <row r="1120" spans="15:17" x14ac:dyDescent="0.2">
      <c r="O1120" s="1"/>
      <c r="P1120" s="1"/>
      <c r="Q1120" s="1"/>
    </row>
    <row r="1121" spans="15:17" x14ac:dyDescent="0.2">
      <c r="O1121" s="1"/>
      <c r="P1121" s="1"/>
      <c r="Q1121" s="1"/>
    </row>
    <row r="1122" spans="15:17" x14ac:dyDescent="0.2">
      <c r="O1122" s="1"/>
      <c r="P1122" s="1"/>
      <c r="Q1122" s="1"/>
    </row>
    <row r="1123" spans="15:17" x14ac:dyDescent="0.2">
      <c r="O1123" s="1"/>
      <c r="P1123" s="1"/>
      <c r="Q1123" s="1"/>
    </row>
    <row r="1124" spans="15:17" x14ac:dyDescent="0.2">
      <c r="O1124" s="1"/>
      <c r="P1124" s="1"/>
      <c r="Q1124" s="1"/>
    </row>
    <row r="1125" spans="15:17" x14ac:dyDescent="0.2">
      <c r="O1125" s="1"/>
      <c r="P1125" s="1"/>
      <c r="Q1125" s="1"/>
    </row>
    <row r="1126" spans="15:17" x14ac:dyDescent="0.2">
      <c r="O1126" s="1"/>
      <c r="P1126" s="1"/>
      <c r="Q1126" s="1"/>
    </row>
    <row r="1127" spans="15:17" x14ac:dyDescent="0.2">
      <c r="O1127" s="1"/>
      <c r="P1127" s="1"/>
      <c r="Q1127" s="1"/>
    </row>
    <row r="1128" spans="15:17" x14ac:dyDescent="0.2">
      <c r="O1128" s="1"/>
      <c r="P1128" s="1"/>
      <c r="Q1128" s="1"/>
    </row>
    <row r="1129" spans="15:17" x14ac:dyDescent="0.2">
      <c r="O1129" s="1"/>
      <c r="P1129" s="1"/>
      <c r="Q1129" s="1"/>
    </row>
    <row r="1130" spans="15:17" x14ac:dyDescent="0.2">
      <c r="O1130" s="1"/>
      <c r="P1130" s="1"/>
      <c r="Q1130" s="1"/>
    </row>
    <row r="1131" spans="15:17" x14ac:dyDescent="0.2">
      <c r="O1131" s="1"/>
      <c r="P1131" s="1"/>
      <c r="Q1131" s="1"/>
    </row>
    <row r="1132" spans="15:17" x14ac:dyDescent="0.2">
      <c r="O1132" s="1"/>
      <c r="P1132" s="1"/>
      <c r="Q1132" s="1"/>
    </row>
    <row r="1133" spans="15:17" x14ac:dyDescent="0.2">
      <c r="O1133" s="1"/>
      <c r="P1133" s="1"/>
      <c r="Q1133" s="1"/>
    </row>
    <row r="1134" spans="15:17" x14ac:dyDescent="0.2">
      <c r="O1134" s="1"/>
      <c r="P1134" s="1"/>
      <c r="Q1134" s="1"/>
    </row>
    <row r="1135" spans="15:17" x14ac:dyDescent="0.2">
      <c r="O1135" s="1"/>
      <c r="P1135" s="1"/>
      <c r="Q1135" s="1"/>
    </row>
    <row r="1136" spans="15:17" x14ac:dyDescent="0.2">
      <c r="O1136" s="1"/>
      <c r="P1136" s="1"/>
      <c r="Q1136" s="1"/>
    </row>
    <row r="1137" spans="15:17" x14ac:dyDescent="0.2">
      <c r="O1137" s="1"/>
      <c r="P1137" s="1"/>
      <c r="Q1137" s="1"/>
    </row>
    <row r="1138" spans="15:17" x14ac:dyDescent="0.2">
      <c r="O1138" s="1"/>
      <c r="P1138" s="1"/>
      <c r="Q1138" s="1"/>
    </row>
    <row r="1139" spans="15:17" x14ac:dyDescent="0.2">
      <c r="O1139" s="1"/>
      <c r="P1139" s="1"/>
      <c r="Q1139" s="1"/>
    </row>
    <row r="1140" spans="15:17" x14ac:dyDescent="0.2">
      <c r="O1140" s="1"/>
      <c r="P1140" s="1"/>
      <c r="Q1140" s="1"/>
    </row>
    <row r="1141" spans="15:17" x14ac:dyDescent="0.2">
      <c r="O1141" s="1"/>
      <c r="P1141" s="1"/>
      <c r="Q1141" s="1"/>
    </row>
    <row r="1142" spans="15:17" x14ac:dyDescent="0.2">
      <c r="O1142" s="1"/>
      <c r="P1142" s="1"/>
      <c r="Q1142" s="1"/>
    </row>
    <row r="1143" spans="15:17" x14ac:dyDescent="0.2">
      <c r="O1143" s="1"/>
      <c r="P1143" s="1"/>
      <c r="Q1143" s="1"/>
    </row>
    <row r="1144" spans="15:17" x14ac:dyDescent="0.2">
      <c r="O1144" s="1"/>
      <c r="P1144" s="1"/>
      <c r="Q1144" s="1"/>
    </row>
    <row r="1145" spans="15:17" x14ac:dyDescent="0.2">
      <c r="O1145" s="1"/>
      <c r="P1145" s="1"/>
      <c r="Q1145" s="1"/>
    </row>
    <row r="1146" spans="15:17" x14ac:dyDescent="0.2">
      <c r="O1146" s="1"/>
      <c r="P1146" s="1"/>
      <c r="Q1146" s="1"/>
    </row>
    <row r="1147" spans="15:17" x14ac:dyDescent="0.2">
      <c r="O1147" s="1"/>
      <c r="P1147" s="1"/>
      <c r="Q1147" s="1"/>
    </row>
    <row r="1148" spans="15:17" x14ac:dyDescent="0.2">
      <c r="O1148" s="1"/>
      <c r="P1148" s="1"/>
      <c r="Q1148" s="1"/>
    </row>
    <row r="1149" spans="15:17" x14ac:dyDescent="0.2">
      <c r="O1149" s="1"/>
      <c r="P1149" s="1"/>
      <c r="Q1149" s="1"/>
    </row>
    <row r="1150" spans="15:17" x14ac:dyDescent="0.2">
      <c r="O1150" s="1"/>
      <c r="P1150" s="1"/>
      <c r="Q1150" s="1"/>
    </row>
    <row r="1151" spans="15:17" x14ac:dyDescent="0.2">
      <c r="O1151" s="1"/>
      <c r="P1151" s="1"/>
      <c r="Q1151" s="1"/>
    </row>
    <row r="1152" spans="15:17" x14ac:dyDescent="0.2">
      <c r="O1152" s="1"/>
      <c r="P1152" s="1"/>
      <c r="Q1152" s="1"/>
    </row>
    <row r="1153" spans="15:17" x14ac:dyDescent="0.2">
      <c r="O1153" s="1"/>
      <c r="P1153" s="1"/>
      <c r="Q1153" s="1"/>
    </row>
    <row r="1154" spans="15:17" x14ac:dyDescent="0.2">
      <c r="O1154" s="1"/>
      <c r="P1154" s="1"/>
      <c r="Q1154" s="1"/>
    </row>
    <row r="1155" spans="15:17" x14ac:dyDescent="0.2">
      <c r="O1155" s="1"/>
      <c r="P1155" s="1"/>
      <c r="Q1155" s="1"/>
    </row>
    <row r="1156" spans="15:17" x14ac:dyDescent="0.2">
      <c r="O1156" s="1"/>
      <c r="P1156" s="1"/>
      <c r="Q1156" s="1"/>
    </row>
    <row r="1157" spans="15:17" x14ac:dyDescent="0.2">
      <c r="O1157" s="1"/>
      <c r="P1157" s="1"/>
      <c r="Q1157" s="1"/>
    </row>
    <row r="1158" spans="15:17" x14ac:dyDescent="0.2">
      <c r="O1158" s="1"/>
      <c r="P1158" s="1"/>
      <c r="Q1158" s="1"/>
    </row>
    <row r="1159" spans="15:17" x14ac:dyDescent="0.2">
      <c r="O1159" s="1"/>
      <c r="P1159" s="1"/>
      <c r="Q1159" s="1"/>
    </row>
    <row r="1160" spans="15:17" x14ac:dyDescent="0.2">
      <c r="O1160" s="1"/>
      <c r="P1160" s="1"/>
      <c r="Q1160" s="1"/>
    </row>
    <row r="1161" spans="15:17" x14ac:dyDescent="0.2">
      <c r="O1161" s="1"/>
      <c r="P1161" s="1"/>
      <c r="Q1161" s="1"/>
    </row>
    <row r="1162" spans="15:17" x14ac:dyDescent="0.2">
      <c r="O1162" s="1"/>
      <c r="P1162" s="1"/>
      <c r="Q1162" s="1"/>
    </row>
    <row r="1163" spans="15:17" x14ac:dyDescent="0.2">
      <c r="O1163" s="1"/>
      <c r="P1163" s="1"/>
      <c r="Q1163" s="1"/>
    </row>
    <row r="1164" spans="15:17" x14ac:dyDescent="0.2">
      <c r="O1164" s="1"/>
      <c r="P1164" s="1"/>
      <c r="Q1164" s="1"/>
    </row>
    <row r="1165" spans="15:17" x14ac:dyDescent="0.2">
      <c r="O1165" s="1"/>
      <c r="P1165" s="1"/>
      <c r="Q1165" s="1"/>
    </row>
    <row r="1166" spans="15:17" x14ac:dyDescent="0.2">
      <c r="O1166" s="1"/>
      <c r="P1166" s="1"/>
      <c r="Q1166" s="1"/>
    </row>
    <row r="1167" spans="15:17" x14ac:dyDescent="0.2">
      <c r="O1167" s="1"/>
      <c r="P1167" s="1"/>
      <c r="Q1167" s="1"/>
    </row>
    <row r="1168" spans="15:17" x14ac:dyDescent="0.2">
      <c r="O1168" s="1"/>
      <c r="P1168" s="1"/>
      <c r="Q1168" s="1"/>
    </row>
    <row r="1169" spans="15:17" x14ac:dyDescent="0.2">
      <c r="O1169" s="1"/>
      <c r="P1169" s="1"/>
      <c r="Q1169" s="1"/>
    </row>
    <row r="1170" spans="15:17" x14ac:dyDescent="0.2">
      <c r="O1170" s="1"/>
      <c r="P1170" s="1"/>
      <c r="Q1170" s="1"/>
    </row>
    <row r="1171" spans="15:17" x14ac:dyDescent="0.2">
      <c r="O1171" s="1"/>
      <c r="P1171" s="1"/>
      <c r="Q1171" s="1"/>
    </row>
    <row r="1172" spans="15:17" x14ac:dyDescent="0.2">
      <c r="O1172" s="1"/>
      <c r="P1172" s="1"/>
      <c r="Q1172" s="1"/>
    </row>
    <row r="1173" spans="15:17" x14ac:dyDescent="0.2">
      <c r="O1173" s="1"/>
      <c r="P1173" s="1"/>
      <c r="Q1173" s="1"/>
    </row>
    <row r="1174" spans="15:17" x14ac:dyDescent="0.2">
      <c r="O1174" s="1"/>
      <c r="P1174" s="1"/>
      <c r="Q1174" s="1"/>
    </row>
    <row r="1175" spans="15:17" x14ac:dyDescent="0.2">
      <c r="O1175" s="1"/>
      <c r="P1175" s="1"/>
      <c r="Q1175" s="1"/>
    </row>
    <row r="1176" spans="15:17" x14ac:dyDescent="0.2">
      <c r="O1176" s="1"/>
      <c r="P1176" s="1"/>
      <c r="Q1176" s="1"/>
    </row>
    <row r="1177" spans="15:17" x14ac:dyDescent="0.2">
      <c r="O1177" s="1"/>
      <c r="P1177" s="1"/>
      <c r="Q1177" s="1"/>
    </row>
    <row r="1178" spans="15:17" x14ac:dyDescent="0.2">
      <c r="O1178" s="1"/>
      <c r="P1178" s="1"/>
      <c r="Q1178" s="1"/>
    </row>
    <row r="1179" spans="15:17" x14ac:dyDescent="0.2">
      <c r="O1179" s="1"/>
      <c r="P1179" s="1"/>
      <c r="Q1179" s="1"/>
    </row>
    <row r="1180" spans="15:17" x14ac:dyDescent="0.2">
      <c r="O1180" s="1"/>
      <c r="P1180" s="1"/>
      <c r="Q1180" s="1"/>
    </row>
    <row r="1181" spans="15:17" x14ac:dyDescent="0.2">
      <c r="O1181" s="1"/>
      <c r="P1181" s="1"/>
      <c r="Q1181" s="1"/>
    </row>
    <row r="1182" spans="15:17" x14ac:dyDescent="0.2">
      <c r="O1182" s="1"/>
      <c r="P1182" s="1"/>
      <c r="Q1182" s="1"/>
    </row>
    <row r="1183" spans="15:17" x14ac:dyDescent="0.2">
      <c r="O1183" s="1"/>
      <c r="P1183" s="1"/>
      <c r="Q1183" s="1"/>
    </row>
    <row r="1184" spans="15:17" x14ac:dyDescent="0.2">
      <c r="O1184" s="1"/>
      <c r="P1184" s="1"/>
      <c r="Q1184" s="1"/>
    </row>
    <row r="1185" spans="15:17" x14ac:dyDescent="0.2">
      <c r="O1185" s="1"/>
      <c r="P1185" s="1"/>
      <c r="Q1185" s="1"/>
    </row>
    <row r="1186" spans="15:17" x14ac:dyDescent="0.2">
      <c r="O1186" s="1"/>
      <c r="P1186" s="1"/>
      <c r="Q1186" s="1"/>
    </row>
    <row r="1187" spans="15:17" x14ac:dyDescent="0.2">
      <c r="O1187" s="1"/>
      <c r="P1187" s="1"/>
      <c r="Q1187" s="1"/>
    </row>
    <row r="1188" spans="15:17" x14ac:dyDescent="0.2">
      <c r="O1188" s="1"/>
      <c r="P1188" s="1"/>
      <c r="Q1188" s="1"/>
    </row>
    <row r="1189" spans="15:17" x14ac:dyDescent="0.2">
      <c r="O1189" s="1"/>
      <c r="P1189" s="1"/>
      <c r="Q1189" s="1"/>
    </row>
    <row r="1190" spans="15:17" x14ac:dyDescent="0.2">
      <c r="O1190" s="1"/>
      <c r="P1190" s="1"/>
      <c r="Q1190" s="1"/>
    </row>
    <row r="1191" spans="15:17" x14ac:dyDescent="0.2">
      <c r="O1191" s="1"/>
      <c r="P1191" s="1"/>
      <c r="Q1191" s="1"/>
    </row>
    <row r="1192" spans="15:17" x14ac:dyDescent="0.2">
      <c r="O1192" s="1"/>
      <c r="P1192" s="1"/>
      <c r="Q1192" s="1"/>
    </row>
    <row r="1193" spans="15:17" x14ac:dyDescent="0.2">
      <c r="O1193" s="1"/>
      <c r="P1193" s="1"/>
      <c r="Q1193" s="1"/>
    </row>
    <row r="1194" spans="15:17" x14ac:dyDescent="0.2">
      <c r="O1194" s="1"/>
      <c r="P1194" s="1"/>
      <c r="Q1194" s="1"/>
    </row>
    <row r="1195" spans="15:17" x14ac:dyDescent="0.2">
      <c r="O1195" s="1"/>
      <c r="P1195" s="1"/>
      <c r="Q1195" s="1"/>
    </row>
    <row r="1196" spans="15:17" x14ac:dyDescent="0.2">
      <c r="O1196" s="1"/>
      <c r="P1196" s="1"/>
      <c r="Q1196" s="1"/>
    </row>
    <row r="1197" spans="15:17" x14ac:dyDescent="0.2">
      <c r="O1197" s="1"/>
      <c r="P1197" s="1"/>
      <c r="Q1197" s="1"/>
    </row>
    <row r="1198" spans="15:17" x14ac:dyDescent="0.2">
      <c r="O1198" s="1"/>
      <c r="P1198" s="1"/>
      <c r="Q1198" s="1"/>
    </row>
    <row r="1199" spans="15:17" x14ac:dyDescent="0.2">
      <c r="O1199" s="1"/>
      <c r="P1199" s="1"/>
      <c r="Q1199" s="1"/>
    </row>
    <row r="1200" spans="15:17" x14ac:dyDescent="0.2">
      <c r="O1200" s="1"/>
      <c r="P1200" s="1"/>
      <c r="Q1200" s="1"/>
    </row>
    <row r="1201" spans="15:17" x14ac:dyDescent="0.2">
      <c r="O1201" s="1"/>
      <c r="P1201" s="1"/>
      <c r="Q1201" s="1"/>
    </row>
    <row r="1202" spans="15:17" x14ac:dyDescent="0.2">
      <c r="O1202" s="1"/>
      <c r="P1202" s="1"/>
      <c r="Q1202" s="1"/>
    </row>
    <row r="1203" spans="15:17" x14ac:dyDescent="0.2">
      <c r="O1203" s="1"/>
      <c r="P1203" s="1"/>
      <c r="Q1203" s="1"/>
    </row>
    <row r="1204" spans="15:17" x14ac:dyDescent="0.2">
      <c r="O1204" s="1"/>
      <c r="P1204" s="1"/>
      <c r="Q1204" s="1"/>
    </row>
    <row r="1205" spans="15:17" x14ac:dyDescent="0.2">
      <c r="O1205" s="1"/>
      <c r="P1205" s="1"/>
      <c r="Q1205" s="1"/>
    </row>
    <row r="1206" spans="15:17" x14ac:dyDescent="0.2">
      <c r="O1206" s="1"/>
      <c r="P1206" s="1"/>
      <c r="Q1206" s="1"/>
    </row>
    <row r="1207" spans="15:17" x14ac:dyDescent="0.2">
      <c r="O1207" s="1"/>
      <c r="P1207" s="1"/>
      <c r="Q1207" s="1"/>
    </row>
    <row r="1208" spans="15:17" x14ac:dyDescent="0.2">
      <c r="O1208" s="1"/>
      <c r="P1208" s="1"/>
      <c r="Q1208" s="1"/>
    </row>
    <row r="1209" spans="15:17" x14ac:dyDescent="0.2">
      <c r="O1209" s="1"/>
      <c r="P1209" s="1"/>
      <c r="Q1209" s="1"/>
    </row>
    <row r="1210" spans="15:17" x14ac:dyDescent="0.2">
      <c r="O1210" s="1"/>
      <c r="P1210" s="1"/>
      <c r="Q1210" s="1"/>
    </row>
    <row r="1211" spans="15:17" x14ac:dyDescent="0.2">
      <c r="O1211" s="1"/>
      <c r="P1211" s="1"/>
      <c r="Q1211" s="1"/>
    </row>
    <row r="1212" spans="15:17" x14ac:dyDescent="0.2">
      <c r="O1212" s="1"/>
      <c r="P1212" s="1"/>
      <c r="Q1212" s="1"/>
    </row>
    <row r="1213" spans="15:17" x14ac:dyDescent="0.2">
      <c r="O1213" s="1"/>
      <c r="P1213" s="1"/>
      <c r="Q1213" s="1"/>
    </row>
    <row r="1214" spans="15:17" x14ac:dyDescent="0.2">
      <c r="O1214" s="1"/>
      <c r="P1214" s="1"/>
      <c r="Q1214" s="1"/>
    </row>
    <row r="1215" spans="15:17" x14ac:dyDescent="0.2">
      <c r="O1215" s="1"/>
      <c r="P1215" s="1"/>
      <c r="Q1215" s="1"/>
    </row>
    <row r="1216" spans="15:17" x14ac:dyDescent="0.2">
      <c r="O1216" s="1"/>
      <c r="P1216" s="1"/>
      <c r="Q1216" s="1"/>
    </row>
    <row r="1217" spans="15:17" x14ac:dyDescent="0.2">
      <c r="O1217" s="1"/>
      <c r="P1217" s="1"/>
      <c r="Q1217" s="1"/>
    </row>
    <row r="1218" spans="15:17" x14ac:dyDescent="0.2">
      <c r="O1218" s="1"/>
      <c r="P1218" s="1"/>
      <c r="Q1218" s="1"/>
    </row>
    <row r="1219" spans="15:17" x14ac:dyDescent="0.2">
      <c r="O1219" s="1"/>
      <c r="P1219" s="1"/>
      <c r="Q1219" s="1"/>
    </row>
    <row r="1220" spans="15:17" x14ac:dyDescent="0.2">
      <c r="O1220" s="1"/>
      <c r="P1220" s="1"/>
      <c r="Q1220" s="1"/>
    </row>
    <row r="1221" spans="15:17" x14ac:dyDescent="0.2">
      <c r="O1221" s="1"/>
      <c r="P1221" s="1"/>
      <c r="Q1221" s="1"/>
    </row>
    <row r="1222" spans="15:17" x14ac:dyDescent="0.2">
      <c r="O1222" s="1"/>
      <c r="P1222" s="1"/>
      <c r="Q1222" s="1"/>
    </row>
    <row r="1223" spans="15:17" x14ac:dyDescent="0.2">
      <c r="O1223" s="1"/>
      <c r="P1223" s="1"/>
      <c r="Q1223" s="1"/>
    </row>
    <row r="1224" spans="15:17" x14ac:dyDescent="0.2">
      <c r="O1224" s="1"/>
      <c r="P1224" s="1"/>
      <c r="Q1224" s="1"/>
    </row>
    <row r="1225" spans="15:17" x14ac:dyDescent="0.2">
      <c r="O1225" s="1"/>
      <c r="P1225" s="1"/>
      <c r="Q1225" s="1"/>
    </row>
    <row r="1226" spans="15:17" x14ac:dyDescent="0.2">
      <c r="O1226" s="1"/>
      <c r="P1226" s="1"/>
      <c r="Q1226" s="1"/>
    </row>
    <row r="1227" spans="15:17" x14ac:dyDescent="0.2">
      <c r="O1227" s="1"/>
      <c r="P1227" s="1"/>
      <c r="Q1227" s="1"/>
    </row>
    <row r="1228" spans="15:17" x14ac:dyDescent="0.2">
      <c r="O1228" s="1"/>
      <c r="P1228" s="1"/>
      <c r="Q1228" s="1"/>
    </row>
    <row r="1229" spans="15:17" x14ac:dyDescent="0.2">
      <c r="O1229" s="1"/>
      <c r="P1229" s="1"/>
      <c r="Q1229" s="1"/>
    </row>
    <row r="1230" spans="15:17" x14ac:dyDescent="0.2">
      <c r="O1230" s="1"/>
      <c r="P1230" s="1"/>
      <c r="Q1230" s="1"/>
    </row>
    <row r="1231" spans="15:17" x14ac:dyDescent="0.2">
      <c r="O1231" s="1"/>
      <c r="P1231" s="1"/>
      <c r="Q1231" s="1"/>
    </row>
    <row r="1232" spans="15:17" x14ac:dyDescent="0.2">
      <c r="O1232" s="1"/>
      <c r="P1232" s="1"/>
      <c r="Q1232" s="1"/>
    </row>
    <row r="1233" spans="15:17" x14ac:dyDescent="0.2">
      <c r="O1233" s="1"/>
      <c r="P1233" s="1"/>
      <c r="Q1233" s="1"/>
    </row>
    <row r="1234" spans="15:17" x14ac:dyDescent="0.2">
      <c r="O1234" s="1"/>
      <c r="P1234" s="1"/>
      <c r="Q1234" s="1"/>
    </row>
    <row r="1235" spans="15:17" x14ac:dyDescent="0.2">
      <c r="O1235" s="1"/>
      <c r="P1235" s="1"/>
      <c r="Q1235" s="1"/>
    </row>
    <row r="1236" spans="15:17" x14ac:dyDescent="0.2">
      <c r="O1236" s="1"/>
      <c r="P1236" s="1"/>
      <c r="Q1236" s="1"/>
    </row>
    <row r="1237" spans="15:17" x14ac:dyDescent="0.2">
      <c r="O1237" s="1"/>
      <c r="P1237" s="1"/>
      <c r="Q1237" s="1"/>
    </row>
    <row r="1238" spans="15:17" x14ac:dyDescent="0.2">
      <c r="O1238" s="1"/>
      <c r="P1238" s="1"/>
      <c r="Q1238" s="1"/>
    </row>
    <row r="1239" spans="15:17" x14ac:dyDescent="0.2">
      <c r="O1239" s="1"/>
      <c r="P1239" s="1"/>
      <c r="Q1239" s="1"/>
    </row>
    <row r="1240" spans="15:17" x14ac:dyDescent="0.2">
      <c r="O1240" s="1"/>
      <c r="P1240" s="1"/>
      <c r="Q1240" s="1"/>
    </row>
    <row r="1241" spans="15:17" x14ac:dyDescent="0.2">
      <c r="O1241" s="1"/>
      <c r="P1241" s="1"/>
      <c r="Q1241" s="1"/>
    </row>
    <row r="1242" spans="15:17" x14ac:dyDescent="0.2">
      <c r="O1242" s="1"/>
      <c r="P1242" s="1"/>
      <c r="Q1242" s="1"/>
    </row>
    <row r="1243" spans="15:17" x14ac:dyDescent="0.2">
      <c r="O1243" s="1"/>
      <c r="P1243" s="1"/>
      <c r="Q1243" s="1"/>
    </row>
    <row r="1244" spans="15:17" x14ac:dyDescent="0.2">
      <c r="O1244" s="1"/>
      <c r="P1244" s="1"/>
      <c r="Q1244" s="1"/>
    </row>
    <row r="1245" spans="15:17" x14ac:dyDescent="0.2">
      <c r="O1245" s="1"/>
      <c r="P1245" s="1"/>
      <c r="Q1245" s="1"/>
    </row>
    <row r="1246" spans="15:17" x14ac:dyDescent="0.2">
      <c r="O1246" s="1"/>
      <c r="P1246" s="1"/>
      <c r="Q1246" s="1"/>
    </row>
    <row r="1247" spans="15:17" x14ac:dyDescent="0.2">
      <c r="O1247" s="1"/>
      <c r="P1247" s="1"/>
      <c r="Q1247" s="1"/>
    </row>
    <row r="1248" spans="15:17" x14ac:dyDescent="0.2">
      <c r="O1248" s="1"/>
      <c r="P1248" s="1"/>
      <c r="Q1248" s="1"/>
    </row>
    <row r="1249" spans="15:17" x14ac:dyDescent="0.2">
      <c r="O1249" s="1"/>
      <c r="P1249" s="1"/>
      <c r="Q1249" s="1"/>
    </row>
    <row r="1250" spans="15:17" x14ac:dyDescent="0.2">
      <c r="O1250" s="1"/>
      <c r="P1250" s="1"/>
      <c r="Q1250" s="1"/>
    </row>
    <row r="1251" spans="15:17" x14ac:dyDescent="0.2">
      <c r="O1251" s="1"/>
      <c r="P1251" s="1"/>
      <c r="Q1251" s="1"/>
    </row>
    <row r="1252" spans="15:17" x14ac:dyDescent="0.2">
      <c r="O1252" s="1"/>
      <c r="P1252" s="1"/>
      <c r="Q1252" s="1"/>
    </row>
    <row r="1253" spans="15:17" x14ac:dyDescent="0.2">
      <c r="O1253" s="1"/>
      <c r="P1253" s="1"/>
      <c r="Q1253" s="1"/>
    </row>
    <row r="1254" spans="15:17" x14ac:dyDescent="0.2">
      <c r="O1254" s="1"/>
      <c r="P1254" s="1"/>
      <c r="Q1254" s="1"/>
    </row>
    <row r="1255" spans="15:17" x14ac:dyDescent="0.2">
      <c r="O1255" s="1"/>
      <c r="P1255" s="1"/>
      <c r="Q1255" s="1"/>
    </row>
    <row r="1256" spans="15:17" x14ac:dyDescent="0.2">
      <c r="O1256" s="1"/>
      <c r="P1256" s="1"/>
      <c r="Q1256" s="1"/>
    </row>
    <row r="1257" spans="15:17" x14ac:dyDescent="0.2">
      <c r="O1257" s="1"/>
      <c r="P1257" s="1"/>
      <c r="Q1257" s="1"/>
    </row>
    <row r="1258" spans="15:17" x14ac:dyDescent="0.2">
      <c r="O1258" s="1"/>
      <c r="P1258" s="1"/>
      <c r="Q1258" s="1"/>
    </row>
    <row r="1259" spans="15:17" x14ac:dyDescent="0.2">
      <c r="O1259" s="1"/>
      <c r="P1259" s="1"/>
      <c r="Q1259" s="1"/>
    </row>
    <row r="1260" spans="15:17" x14ac:dyDescent="0.2">
      <c r="O1260" s="1"/>
      <c r="P1260" s="1"/>
      <c r="Q1260" s="1"/>
    </row>
    <row r="1261" spans="15:17" x14ac:dyDescent="0.2">
      <c r="O1261" s="1"/>
      <c r="P1261" s="1"/>
      <c r="Q1261" s="1"/>
    </row>
    <row r="1262" spans="15:17" x14ac:dyDescent="0.2">
      <c r="O1262" s="1"/>
      <c r="P1262" s="1"/>
      <c r="Q1262" s="1"/>
    </row>
    <row r="1263" spans="15:17" x14ac:dyDescent="0.2">
      <c r="O1263" s="1"/>
      <c r="P1263" s="1"/>
      <c r="Q1263" s="1"/>
    </row>
    <row r="1264" spans="15:17" x14ac:dyDescent="0.2">
      <c r="O1264" s="1"/>
      <c r="P1264" s="1"/>
      <c r="Q1264" s="1"/>
    </row>
    <row r="1265" spans="15:17" x14ac:dyDescent="0.2">
      <c r="O1265" s="1"/>
      <c r="P1265" s="1"/>
      <c r="Q1265" s="1"/>
    </row>
    <row r="1266" spans="15:17" x14ac:dyDescent="0.2">
      <c r="O1266" s="1"/>
      <c r="P1266" s="1"/>
      <c r="Q1266" s="1"/>
    </row>
    <row r="1267" spans="15:17" x14ac:dyDescent="0.2">
      <c r="O1267" s="1"/>
      <c r="P1267" s="1"/>
      <c r="Q1267" s="1"/>
    </row>
    <row r="1268" spans="15:17" x14ac:dyDescent="0.2">
      <c r="O1268" s="1"/>
      <c r="P1268" s="1"/>
      <c r="Q1268" s="1"/>
    </row>
    <row r="1269" spans="15:17" x14ac:dyDescent="0.2">
      <c r="O1269" s="1"/>
      <c r="P1269" s="1"/>
      <c r="Q1269" s="1"/>
    </row>
    <row r="1270" spans="15:17" x14ac:dyDescent="0.2">
      <c r="O1270" s="1"/>
      <c r="P1270" s="1"/>
      <c r="Q1270" s="1"/>
    </row>
    <row r="1271" spans="15:17" x14ac:dyDescent="0.2">
      <c r="O1271" s="1"/>
      <c r="P1271" s="1"/>
      <c r="Q1271" s="1"/>
    </row>
    <row r="1272" spans="15:17" x14ac:dyDescent="0.2">
      <c r="O1272" s="1"/>
      <c r="P1272" s="1"/>
      <c r="Q1272" s="1"/>
    </row>
    <row r="1273" spans="15:17" x14ac:dyDescent="0.2">
      <c r="O1273" s="1"/>
      <c r="P1273" s="1"/>
      <c r="Q1273" s="1"/>
    </row>
    <row r="1274" spans="15:17" x14ac:dyDescent="0.2">
      <c r="O1274" s="1"/>
      <c r="P1274" s="1"/>
      <c r="Q1274" s="1"/>
    </row>
    <row r="1275" spans="15:17" x14ac:dyDescent="0.2">
      <c r="O1275" s="1"/>
      <c r="P1275" s="1"/>
      <c r="Q1275" s="1"/>
    </row>
    <row r="1276" spans="15:17" x14ac:dyDescent="0.2">
      <c r="O1276" s="1"/>
      <c r="P1276" s="1"/>
      <c r="Q1276" s="1"/>
    </row>
    <row r="1277" spans="15:17" x14ac:dyDescent="0.2">
      <c r="O1277" s="1"/>
      <c r="P1277" s="1"/>
      <c r="Q1277" s="1"/>
    </row>
    <row r="1278" spans="15:17" x14ac:dyDescent="0.2">
      <c r="O1278" s="1"/>
      <c r="P1278" s="1"/>
      <c r="Q1278" s="1"/>
    </row>
    <row r="1279" spans="15:17" x14ac:dyDescent="0.2">
      <c r="O1279" s="1"/>
      <c r="P1279" s="1"/>
      <c r="Q1279" s="1"/>
    </row>
    <row r="1280" spans="15:17" x14ac:dyDescent="0.2">
      <c r="O1280" s="1"/>
      <c r="P1280" s="1"/>
      <c r="Q1280" s="1"/>
    </row>
    <row r="1281" spans="15:17" x14ac:dyDescent="0.2">
      <c r="O1281" s="1"/>
      <c r="P1281" s="1"/>
      <c r="Q1281" s="1"/>
    </row>
    <row r="1282" spans="15:17" x14ac:dyDescent="0.2">
      <c r="O1282" s="1"/>
      <c r="P1282" s="1"/>
      <c r="Q1282" s="1"/>
    </row>
    <row r="1283" spans="15:17" x14ac:dyDescent="0.2">
      <c r="O1283" s="1"/>
      <c r="P1283" s="1"/>
      <c r="Q1283" s="1"/>
    </row>
    <row r="1284" spans="15:17" x14ac:dyDescent="0.2">
      <c r="O1284" s="1"/>
      <c r="P1284" s="1"/>
      <c r="Q1284" s="1"/>
    </row>
    <row r="1285" spans="15:17" x14ac:dyDescent="0.2">
      <c r="O1285" s="1"/>
      <c r="P1285" s="1"/>
      <c r="Q1285" s="1"/>
    </row>
    <row r="1286" spans="15:17" x14ac:dyDescent="0.2">
      <c r="O1286" s="1"/>
      <c r="P1286" s="1"/>
      <c r="Q1286" s="1"/>
    </row>
    <row r="1287" spans="15:17" x14ac:dyDescent="0.2">
      <c r="O1287" s="1"/>
      <c r="P1287" s="1"/>
      <c r="Q1287" s="1"/>
    </row>
    <row r="1288" spans="15:17" x14ac:dyDescent="0.2">
      <c r="O1288" s="1"/>
      <c r="P1288" s="1"/>
      <c r="Q1288" s="1"/>
    </row>
    <row r="1289" spans="15:17" x14ac:dyDescent="0.2">
      <c r="O1289" s="1"/>
      <c r="P1289" s="1"/>
      <c r="Q1289" s="1"/>
    </row>
    <row r="1290" spans="15:17" x14ac:dyDescent="0.2">
      <c r="O1290" s="1"/>
      <c r="P1290" s="1"/>
      <c r="Q1290" s="1"/>
    </row>
    <row r="1291" spans="15:17" x14ac:dyDescent="0.2">
      <c r="O1291" s="1"/>
      <c r="P1291" s="1"/>
      <c r="Q1291" s="1"/>
    </row>
    <row r="1292" spans="15:17" x14ac:dyDescent="0.2">
      <c r="O1292" s="1"/>
      <c r="P1292" s="1"/>
      <c r="Q1292" s="1"/>
    </row>
    <row r="1293" spans="15:17" x14ac:dyDescent="0.2">
      <c r="O1293" s="1"/>
      <c r="P1293" s="1"/>
      <c r="Q1293" s="1"/>
    </row>
    <row r="1294" spans="15:17" x14ac:dyDescent="0.2">
      <c r="O1294" s="1"/>
      <c r="P1294" s="1"/>
      <c r="Q1294" s="1"/>
    </row>
    <row r="1295" spans="15:17" x14ac:dyDescent="0.2">
      <c r="O1295" s="1"/>
      <c r="P1295" s="1"/>
      <c r="Q1295" s="1"/>
    </row>
    <row r="1296" spans="15:17" x14ac:dyDescent="0.2">
      <c r="O1296" s="1"/>
      <c r="P1296" s="1"/>
      <c r="Q1296" s="1"/>
    </row>
    <row r="1297" spans="15:17" x14ac:dyDescent="0.2">
      <c r="O1297" s="1"/>
      <c r="P1297" s="1"/>
      <c r="Q1297" s="1"/>
    </row>
    <row r="1298" spans="15:17" x14ac:dyDescent="0.2">
      <c r="O1298" s="1"/>
      <c r="P1298" s="1"/>
      <c r="Q1298" s="1"/>
    </row>
    <row r="1299" spans="15:17" x14ac:dyDescent="0.2">
      <c r="O1299" s="1"/>
      <c r="P1299" s="1"/>
      <c r="Q1299" s="1"/>
    </row>
    <row r="1300" spans="15:17" x14ac:dyDescent="0.2">
      <c r="O1300" s="1"/>
      <c r="P1300" s="1"/>
      <c r="Q1300" s="1"/>
    </row>
    <row r="1301" spans="15:17" x14ac:dyDescent="0.2">
      <c r="O1301" s="1"/>
      <c r="P1301" s="1"/>
      <c r="Q1301" s="1"/>
    </row>
    <row r="1302" spans="15:17" x14ac:dyDescent="0.2">
      <c r="O1302" s="1"/>
      <c r="P1302" s="1"/>
      <c r="Q1302" s="1"/>
    </row>
    <row r="1303" spans="15:17" x14ac:dyDescent="0.2">
      <c r="O1303" s="1"/>
      <c r="P1303" s="1"/>
      <c r="Q1303" s="1"/>
    </row>
    <row r="1304" spans="15:17" x14ac:dyDescent="0.2">
      <c r="O1304" s="1"/>
      <c r="P1304" s="1"/>
      <c r="Q1304" s="1"/>
    </row>
    <row r="1305" spans="15:17" x14ac:dyDescent="0.2">
      <c r="O1305" s="1"/>
      <c r="P1305" s="1"/>
      <c r="Q1305" s="1"/>
    </row>
    <row r="1306" spans="15:17" x14ac:dyDescent="0.2">
      <c r="O1306" s="1"/>
      <c r="P1306" s="1"/>
      <c r="Q1306" s="1"/>
    </row>
    <row r="1307" spans="15:17" x14ac:dyDescent="0.2">
      <c r="O1307" s="1"/>
      <c r="P1307" s="1"/>
      <c r="Q1307" s="1"/>
    </row>
    <row r="1308" spans="15:17" x14ac:dyDescent="0.2">
      <c r="O1308" s="1"/>
      <c r="P1308" s="1"/>
      <c r="Q1308" s="1"/>
    </row>
    <row r="1309" spans="15:17" x14ac:dyDescent="0.2">
      <c r="O1309" s="1"/>
      <c r="P1309" s="1"/>
      <c r="Q1309" s="1"/>
    </row>
    <row r="1310" spans="15:17" x14ac:dyDescent="0.2">
      <c r="O1310" s="1"/>
      <c r="P1310" s="1"/>
      <c r="Q1310" s="1"/>
    </row>
    <row r="1311" spans="15:17" x14ac:dyDescent="0.2">
      <c r="O1311" s="1"/>
      <c r="P1311" s="1"/>
      <c r="Q1311" s="1"/>
    </row>
    <row r="1312" spans="15:17" x14ac:dyDescent="0.2">
      <c r="O1312" s="1"/>
      <c r="P1312" s="1"/>
      <c r="Q1312" s="1"/>
    </row>
    <row r="1313" spans="15:17" x14ac:dyDescent="0.2">
      <c r="O1313" s="1"/>
      <c r="P1313" s="1"/>
      <c r="Q1313" s="1"/>
    </row>
    <row r="1314" spans="15:17" x14ac:dyDescent="0.2">
      <c r="O1314" s="1"/>
      <c r="P1314" s="1"/>
      <c r="Q1314" s="1"/>
    </row>
    <row r="1315" spans="15:17" x14ac:dyDescent="0.2">
      <c r="O1315" s="1"/>
      <c r="P1315" s="1"/>
      <c r="Q1315" s="1"/>
    </row>
    <row r="1316" spans="15:17" x14ac:dyDescent="0.2">
      <c r="O1316" s="1"/>
      <c r="P1316" s="1"/>
      <c r="Q1316" s="1"/>
    </row>
    <row r="1317" spans="15:17" x14ac:dyDescent="0.2">
      <c r="O1317" s="1"/>
      <c r="P1317" s="1"/>
      <c r="Q1317" s="1"/>
    </row>
    <row r="1318" spans="15:17" x14ac:dyDescent="0.2">
      <c r="O1318" s="1"/>
      <c r="P1318" s="1"/>
      <c r="Q1318" s="1"/>
    </row>
    <row r="1319" spans="15:17" x14ac:dyDescent="0.2">
      <c r="O1319" s="1"/>
      <c r="P1319" s="1"/>
      <c r="Q1319" s="1"/>
    </row>
    <row r="1320" spans="15:17" x14ac:dyDescent="0.2">
      <c r="O1320" s="1"/>
      <c r="P1320" s="1"/>
      <c r="Q1320" s="1"/>
    </row>
    <row r="1321" spans="15:17" x14ac:dyDescent="0.2">
      <c r="O1321" s="1"/>
      <c r="P1321" s="1"/>
      <c r="Q1321" s="1"/>
    </row>
    <row r="1322" spans="15:17" x14ac:dyDescent="0.2">
      <c r="O1322" s="1"/>
      <c r="P1322" s="1"/>
      <c r="Q1322" s="1"/>
    </row>
    <row r="1323" spans="15:17" x14ac:dyDescent="0.2">
      <c r="O1323" s="1"/>
      <c r="P1323" s="1"/>
      <c r="Q1323" s="1"/>
    </row>
    <row r="1324" spans="15:17" x14ac:dyDescent="0.2">
      <c r="O1324" s="1"/>
      <c r="P1324" s="1"/>
      <c r="Q1324" s="1"/>
    </row>
    <row r="1325" spans="15:17" x14ac:dyDescent="0.2">
      <c r="O1325" s="1"/>
      <c r="P1325" s="1"/>
      <c r="Q1325" s="1"/>
    </row>
    <row r="1326" spans="15:17" x14ac:dyDescent="0.2">
      <c r="O1326" s="1"/>
      <c r="P1326" s="1"/>
      <c r="Q1326" s="1"/>
    </row>
    <row r="1327" spans="15:17" x14ac:dyDescent="0.2">
      <c r="O1327" s="1"/>
      <c r="P1327" s="1"/>
      <c r="Q1327" s="1"/>
    </row>
    <row r="1328" spans="15:17" x14ac:dyDescent="0.2">
      <c r="O1328" s="1"/>
      <c r="P1328" s="1"/>
      <c r="Q1328" s="1"/>
    </row>
    <row r="1329" spans="15:17" x14ac:dyDescent="0.2">
      <c r="O1329" s="1"/>
      <c r="P1329" s="1"/>
      <c r="Q1329" s="1"/>
    </row>
    <row r="1330" spans="15:17" x14ac:dyDescent="0.2">
      <c r="O1330" s="1"/>
      <c r="P1330" s="1"/>
      <c r="Q1330" s="1"/>
    </row>
    <row r="1331" spans="15:17" x14ac:dyDescent="0.2">
      <c r="O1331" s="1"/>
      <c r="P1331" s="1"/>
      <c r="Q1331" s="1"/>
    </row>
    <row r="1332" spans="15:17" x14ac:dyDescent="0.2">
      <c r="O1332" s="1"/>
      <c r="P1332" s="1"/>
      <c r="Q1332" s="1"/>
    </row>
    <row r="1333" spans="15:17" x14ac:dyDescent="0.2">
      <c r="O1333" s="1"/>
      <c r="P1333" s="1"/>
      <c r="Q1333" s="1"/>
    </row>
    <row r="1334" spans="15:17" x14ac:dyDescent="0.2">
      <c r="O1334" s="1"/>
      <c r="P1334" s="1"/>
      <c r="Q1334" s="1"/>
    </row>
    <row r="1335" spans="15:17" x14ac:dyDescent="0.2">
      <c r="O1335" s="1"/>
      <c r="P1335" s="1"/>
      <c r="Q1335" s="1"/>
    </row>
    <row r="1336" spans="15:17" x14ac:dyDescent="0.2">
      <c r="O1336" s="1"/>
      <c r="P1336" s="1"/>
      <c r="Q1336" s="1"/>
    </row>
    <row r="1337" spans="15:17" x14ac:dyDescent="0.2">
      <c r="O1337" s="1"/>
      <c r="P1337" s="1"/>
      <c r="Q1337" s="1"/>
    </row>
    <row r="1338" spans="15:17" x14ac:dyDescent="0.2">
      <c r="O1338" s="1"/>
      <c r="P1338" s="1"/>
      <c r="Q1338" s="1"/>
    </row>
    <row r="1339" spans="15:17" x14ac:dyDescent="0.2">
      <c r="O1339" s="1"/>
      <c r="P1339" s="1"/>
      <c r="Q1339" s="1"/>
    </row>
    <row r="1340" spans="15:17" x14ac:dyDescent="0.2">
      <c r="O1340" s="1"/>
      <c r="P1340" s="1"/>
      <c r="Q1340" s="1"/>
    </row>
    <row r="1341" spans="15:17" x14ac:dyDescent="0.2">
      <c r="O1341" s="1"/>
      <c r="P1341" s="1"/>
      <c r="Q1341" s="1"/>
    </row>
    <row r="1342" spans="15:17" x14ac:dyDescent="0.2">
      <c r="O1342" s="1"/>
      <c r="P1342" s="1"/>
      <c r="Q1342" s="1"/>
    </row>
    <row r="1343" spans="15:17" x14ac:dyDescent="0.2">
      <c r="O1343" s="1"/>
      <c r="P1343" s="1"/>
      <c r="Q1343" s="1"/>
    </row>
    <row r="1344" spans="15:17" x14ac:dyDescent="0.2">
      <c r="O1344" s="1"/>
      <c r="P1344" s="1"/>
      <c r="Q1344" s="1"/>
    </row>
    <row r="1345" spans="15:17" x14ac:dyDescent="0.2">
      <c r="O1345" s="1"/>
      <c r="P1345" s="1"/>
      <c r="Q1345" s="1"/>
    </row>
    <row r="1346" spans="15:17" x14ac:dyDescent="0.2">
      <c r="O1346" s="1"/>
      <c r="P1346" s="1"/>
      <c r="Q1346" s="1"/>
    </row>
    <row r="1347" spans="15:17" x14ac:dyDescent="0.2">
      <c r="O1347" s="1"/>
      <c r="P1347" s="1"/>
      <c r="Q1347" s="1"/>
    </row>
    <row r="1348" spans="15:17" x14ac:dyDescent="0.2">
      <c r="O1348" s="1"/>
      <c r="P1348" s="1"/>
      <c r="Q1348" s="1"/>
    </row>
    <row r="1349" spans="15:17" x14ac:dyDescent="0.2">
      <c r="O1349" s="1"/>
      <c r="P1349" s="1"/>
      <c r="Q1349" s="1"/>
    </row>
    <row r="1350" spans="15:17" x14ac:dyDescent="0.2">
      <c r="O1350" s="1"/>
      <c r="P1350" s="1"/>
      <c r="Q1350" s="1"/>
    </row>
    <row r="1351" spans="15:17" x14ac:dyDescent="0.2">
      <c r="O1351" s="1"/>
      <c r="P1351" s="1"/>
      <c r="Q1351" s="1"/>
    </row>
    <row r="1352" spans="15:17" x14ac:dyDescent="0.2">
      <c r="O1352" s="1"/>
      <c r="P1352" s="1"/>
      <c r="Q1352" s="1"/>
    </row>
    <row r="1353" spans="15:17" x14ac:dyDescent="0.2">
      <c r="O1353" s="1"/>
      <c r="P1353" s="1"/>
      <c r="Q1353" s="1"/>
    </row>
    <row r="1354" spans="15:17" x14ac:dyDescent="0.2">
      <c r="O1354" s="1"/>
      <c r="P1354" s="1"/>
      <c r="Q1354" s="1"/>
    </row>
    <row r="1355" spans="15:17" x14ac:dyDescent="0.2">
      <c r="O1355" s="1"/>
      <c r="P1355" s="1"/>
      <c r="Q1355" s="1"/>
    </row>
    <row r="1356" spans="15:17" x14ac:dyDescent="0.2">
      <c r="O1356" s="1"/>
      <c r="P1356" s="1"/>
      <c r="Q1356" s="1"/>
    </row>
    <row r="1357" spans="15:17" x14ac:dyDescent="0.2">
      <c r="O1357" s="1"/>
      <c r="P1357" s="1"/>
      <c r="Q1357" s="1"/>
    </row>
    <row r="1358" spans="15:17" x14ac:dyDescent="0.2">
      <c r="O1358" s="1"/>
      <c r="P1358" s="1"/>
      <c r="Q1358" s="1"/>
    </row>
    <row r="1359" spans="15:17" x14ac:dyDescent="0.2">
      <c r="O1359" s="1"/>
      <c r="P1359" s="1"/>
      <c r="Q1359" s="1"/>
    </row>
    <row r="1360" spans="15:17" x14ac:dyDescent="0.2">
      <c r="O1360" s="1"/>
      <c r="P1360" s="1"/>
      <c r="Q1360" s="1"/>
    </row>
    <row r="1361" spans="15:17" x14ac:dyDescent="0.2">
      <c r="O1361" s="1"/>
      <c r="P1361" s="1"/>
      <c r="Q1361" s="1"/>
    </row>
    <row r="1362" spans="15:17" x14ac:dyDescent="0.2">
      <c r="O1362" s="1"/>
      <c r="P1362" s="1"/>
      <c r="Q1362" s="1"/>
    </row>
    <row r="1363" spans="15:17" x14ac:dyDescent="0.2">
      <c r="O1363" s="1"/>
      <c r="P1363" s="1"/>
      <c r="Q1363" s="1"/>
    </row>
    <row r="1364" spans="15:17" x14ac:dyDescent="0.2">
      <c r="O1364" s="1"/>
      <c r="P1364" s="1"/>
      <c r="Q1364" s="1"/>
    </row>
    <row r="1365" spans="15:17" x14ac:dyDescent="0.2">
      <c r="O1365" s="1"/>
      <c r="P1365" s="1"/>
      <c r="Q1365" s="1"/>
    </row>
    <row r="1366" spans="15:17" x14ac:dyDescent="0.2">
      <c r="O1366" s="1"/>
      <c r="P1366" s="1"/>
      <c r="Q1366" s="1"/>
    </row>
    <row r="1367" spans="15:17" x14ac:dyDescent="0.2">
      <c r="O1367" s="1"/>
      <c r="P1367" s="1"/>
      <c r="Q1367" s="1"/>
    </row>
    <row r="1368" spans="15:17" x14ac:dyDescent="0.2">
      <c r="O1368" s="1"/>
      <c r="P1368" s="1"/>
      <c r="Q1368" s="1"/>
    </row>
    <row r="1369" spans="15:17" x14ac:dyDescent="0.2">
      <c r="O1369" s="1"/>
      <c r="P1369" s="1"/>
      <c r="Q1369" s="1"/>
    </row>
    <row r="1370" spans="15:17" x14ac:dyDescent="0.2">
      <c r="O1370" s="1"/>
      <c r="P1370" s="1"/>
      <c r="Q1370" s="1"/>
    </row>
    <row r="1371" spans="15:17" x14ac:dyDescent="0.2">
      <c r="O1371" s="1"/>
      <c r="P1371" s="1"/>
      <c r="Q1371" s="1"/>
    </row>
    <row r="1372" spans="15:17" x14ac:dyDescent="0.2">
      <c r="O1372" s="1"/>
      <c r="P1372" s="1"/>
      <c r="Q1372" s="1"/>
    </row>
    <row r="1373" spans="15:17" x14ac:dyDescent="0.2">
      <c r="O1373" s="1"/>
      <c r="P1373" s="1"/>
      <c r="Q1373" s="1"/>
    </row>
    <row r="1374" spans="15:17" x14ac:dyDescent="0.2">
      <c r="O1374" s="1"/>
      <c r="P1374" s="1"/>
      <c r="Q1374" s="1"/>
    </row>
    <row r="1375" spans="15:17" x14ac:dyDescent="0.2">
      <c r="O1375" s="1"/>
      <c r="P1375" s="1"/>
      <c r="Q1375" s="1"/>
    </row>
    <row r="1376" spans="15:17" x14ac:dyDescent="0.2">
      <c r="O1376" s="1"/>
      <c r="P1376" s="1"/>
      <c r="Q1376" s="1"/>
    </row>
    <row r="1377" spans="15:17" x14ac:dyDescent="0.2">
      <c r="O1377" s="1"/>
      <c r="P1377" s="1"/>
      <c r="Q1377" s="1"/>
    </row>
    <row r="1378" spans="15:17" x14ac:dyDescent="0.2">
      <c r="O1378" s="1"/>
      <c r="P1378" s="1"/>
      <c r="Q1378" s="1"/>
    </row>
    <row r="1379" spans="15:17" x14ac:dyDescent="0.2">
      <c r="O1379" s="1"/>
      <c r="P1379" s="1"/>
      <c r="Q1379" s="1"/>
    </row>
    <row r="1380" spans="15:17" x14ac:dyDescent="0.2">
      <c r="O1380" s="1"/>
      <c r="P1380" s="1"/>
      <c r="Q1380" s="1"/>
    </row>
    <row r="1381" spans="15:17" x14ac:dyDescent="0.2">
      <c r="O1381" s="1"/>
      <c r="P1381" s="1"/>
      <c r="Q1381" s="1"/>
    </row>
    <row r="1382" spans="15:17" x14ac:dyDescent="0.2">
      <c r="O1382" s="1"/>
      <c r="P1382" s="1"/>
      <c r="Q1382" s="1"/>
    </row>
    <row r="1383" spans="15:17" x14ac:dyDescent="0.2">
      <c r="O1383" s="1"/>
      <c r="P1383" s="1"/>
      <c r="Q1383" s="1"/>
    </row>
    <row r="1384" spans="15:17" x14ac:dyDescent="0.2">
      <c r="O1384" s="1"/>
      <c r="P1384" s="1"/>
      <c r="Q1384" s="1"/>
    </row>
    <row r="1385" spans="15:17" x14ac:dyDescent="0.2">
      <c r="O1385" s="1"/>
      <c r="P1385" s="1"/>
      <c r="Q1385" s="1"/>
    </row>
    <row r="1386" spans="15:17" x14ac:dyDescent="0.2">
      <c r="O1386" s="1"/>
      <c r="P1386" s="1"/>
      <c r="Q1386" s="1"/>
    </row>
    <row r="1387" spans="15:17" x14ac:dyDescent="0.2">
      <c r="O1387" s="1"/>
      <c r="P1387" s="1"/>
      <c r="Q1387" s="1"/>
    </row>
    <row r="1388" spans="15:17" x14ac:dyDescent="0.2">
      <c r="O1388" s="1"/>
      <c r="P1388" s="1"/>
      <c r="Q1388" s="1"/>
    </row>
    <row r="1389" spans="15:17" x14ac:dyDescent="0.2">
      <c r="O1389" s="1"/>
      <c r="P1389" s="1"/>
      <c r="Q1389" s="1"/>
    </row>
    <row r="1390" spans="15:17" x14ac:dyDescent="0.2">
      <c r="O1390" s="1"/>
      <c r="P1390" s="1"/>
      <c r="Q1390" s="1"/>
    </row>
    <row r="1391" spans="15:17" x14ac:dyDescent="0.2">
      <c r="O1391" s="1"/>
      <c r="P1391" s="1"/>
      <c r="Q1391" s="1"/>
    </row>
  </sheetData>
  <mergeCells count="36">
    <mergeCell ref="B76:L77"/>
    <mergeCell ref="B78:L79"/>
    <mergeCell ref="D58:L58"/>
    <mergeCell ref="D59:L59"/>
    <mergeCell ref="D65:L65"/>
    <mergeCell ref="D66:L66"/>
    <mergeCell ref="D72:L72"/>
    <mergeCell ref="D73:L73"/>
    <mergeCell ref="D39:L39"/>
    <mergeCell ref="D40:L40"/>
    <mergeCell ref="D44:L44"/>
    <mergeCell ref="D45:L45"/>
    <mergeCell ref="D51:L51"/>
    <mergeCell ref="D52:L52"/>
    <mergeCell ref="D23:L23"/>
    <mergeCell ref="D24:L24"/>
    <mergeCell ref="D30:L30"/>
    <mergeCell ref="D31:L31"/>
    <mergeCell ref="D37:L37"/>
    <mergeCell ref="D38:L38"/>
    <mergeCell ref="B7:C7"/>
    <mergeCell ref="B8:C8"/>
    <mergeCell ref="B9:L9"/>
    <mergeCell ref="B10:C10"/>
    <mergeCell ref="D16:L16"/>
    <mergeCell ref="D17:L17"/>
    <mergeCell ref="B2:L2"/>
    <mergeCell ref="B3:L3"/>
    <mergeCell ref="B4:L4"/>
    <mergeCell ref="B5:L5"/>
    <mergeCell ref="B6:C6"/>
    <mergeCell ref="D6:D7"/>
    <mergeCell ref="E6:F6"/>
    <mergeCell ref="G6:H6"/>
    <mergeCell ref="I6:J6"/>
    <mergeCell ref="K6:L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DA90-832A-4EC2-B80C-DAB91A4A5A85}">
  <sheetPr>
    <tabColor rgb="FFFFC000"/>
  </sheetPr>
  <dimension ref="B1:X1374"/>
  <sheetViews>
    <sheetView workbookViewId="0">
      <selection activeCell="B1" sqref="B1:X1048576"/>
    </sheetView>
  </sheetViews>
  <sheetFormatPr defaultRowHeight="12.75" x14ac:dyDescent="0.2"/>
  <cols>
    <col min="2" max="2" width="9.140625" style="1"/>
    <col min="3" max="3" width="16.85546875" style="1" customWidth="1"/>
    <col min="4" max="9" width="18.85546875" style="1" customWidth="1"/>
    <col min="10" max="12" width="18.85546875" style="2" customWidth="1"/>
    <col min="13" max="14" width="5.85546875" customWidth="1"/>
  </cols>
  <sheetData>
    <row r="1" spans="2:16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6" ht="23.25" x14ac:dyDescent="0.2">
      <c r="B2" s="371" t="s">
        <v>18</v>
      </c>
      <c r="C2" s="372"/>
      <c r="D2" s="372"/>
      <c r="E2" s="372"/>
      <c r="F2" s="372"/>
      <c r="G2" s="372"/>
      <c r="H2" s="372"/>
      <c r="I2" s="372"/>
      <c r="J2" s="372"/>
      <c r="K2" s="372"/>
      <c r="L2" s="373"/>
    </row>
    <row r="3" spans="2:16" ht="20.25" x14ac:dyDescent="0.2">
      <c r="B3" s="374" t="s">
        <v>15</v>
      </c>
      <c r="C3" s="375"/>
      <c r="D3" s="375"/>
      <c r="E3" s="375"/>
      <c r="F3" s="375"/>
      <c r="G3" s="375"/>
      <c r="H3" s="375"/>
      <c r="I3" s="375"/>
      <c r="J3" s="375"/>
      <c r="K3" s="375"/>
      <c r="L3" s="376"/>
    </row>
    <row r="4" spans="2:16" ht="19.5" thickBot="1" x14ac:dyDescent="0.25">
      <c r="B4" s="377" t="s">
        <v>57</v>
      </c>
      <c r="C4" s="378"/>
      <c r="D4" s="378"/>
      <c r="E4" s="378"/>
      <c r="F4" s="378"/>
      <c r="G4" s="378"/>
      <c r="H4" s="378"/>
      <c r="I4" s="378"/>
      <c r="J4" s="378"/>
      <c r="K4" s="378"/>
      <c r="L4" s="379"/>
    </row>
    <row r="5" spans="2:16" ht="24" thickBot="1" x14ac:dyDescent="0.25">
      <c r="B5" s="243" t="s">
        <v>218</v>
      </c>
      <c r="C5" s="244"/>
      <c r="D5" s="117"/>
      <c r="E5" s="117"/>
      <c r="F5" s="117"/>
      <c r="G5" s="117"/>
      <c r="H5" s="117"/>
      <c r="I5" s="117"/>
      <c r="J5" s="117"/>
      <c r="K5" s="117"/>
      <c r="L5" s="118"/>
    </row>
    <row r="6" spans="2:16" ht="33" customHeight="1" x14ac:dyDescent="0.2">
      <c r="B6" s="110" t="s">
        <v>127</v>
      </c>
      <c r="C6" s="245"/>
      <c r="D6" s="170" t="s">
        <v>198</v>
      </c>
      <c r="E6" s="361" t="s">
        <v>199</v>
      </c>
      <c r="F6" s="361"/>
      <c r="G6" s="248" t="s">
        <v>200</v>
      </c>
      <c r="H6" s="248"/>
      <c r="I6" s="362" t="s">
        <v>201</v>
      </c>
      <c r="J6" s="362"/>
      <c r="K6" s="323" t="s">
        <v>168</v>
      </c>
      <c r="L6" s="324"/>
    </row>
    <row r="7" spans="2:16" ht="48" x14ac:dyDescent="0.2">
      <c r="B7" s="112" t="s">
        <v>13</v>
      </c>
      <c r="C7" s="252"/>
      <c r="D7" s="179"/>
      <c r="E7" s="342" t="s">
        <v>169</v>
      </c>
      <c r="F7" s="189" t="s">
        <v>170</v>
      </c>
      <c r="G7" s="268" t="s">
        <v>171</v>
      </c>
      <c r="H7" s="91" t="s">
        <v>172</v>
      </c>
      <c r="I7" s="356" t="s">
        <v>173</v>
      </c>
      <c r="J7" s="351" t="s">
        <v>174</v>
      </c>
      <c r="K7" s="332"/>
      <c r="L7" s="333"/>
    </row>
    <row r="8" spans="2:16" ht="48.75" thickBot="1" x14ac:dyDescent="0.25">
      <c r="B8" s="151" t="s">
        <v>14</v>
      </c>
      <c r="C8" s="259"/>
      <c r="D8" s="183" t="s">
        <v>219</v>
      </c>
      <c r="E8" s="183" t="s">
        <v>220</v>
      </c>
      <c r="F8" s="183" t="s">
        <v>177</v>
      </c>
      <c r="G8" s="183" t="s">
        <v>206</v>
      </c>
      <c r="H8" s="183" t="s">
        <v>221</v>
      </c>
      <c r="I8" s="183" t="s">
        <v>222</v>
      </c>
      <c r="J8" s="183" t="s">
        <v>223</v>
      </c>
      <c r="K8" s="332"/>
      <c r="L8" s="333"/>
    </row>
    <row r="9" spans="2:16" ht="46.5" customHeight="1" thickBot="1" x14ac:dyDescent="0.25">
      <c r="B9" s="261" t="s">
        <v>217</v>
      </c>
      <c r="C9" s="262"/>
      <c r="D9" s="262"/>
      <c r="E9" s="262"/>
      <c r="F9" s="262"/>
      <c r="G9" s="262"/>
      <c r="H9" s="262"/>
      <c r="I9" s="262"/>
      <c r="J9" s="262"/>
      <c r="K9" s="262"/>
      <c r="L9" s="263"/>
    </row>
    <row r="10" spans="2:16" x14ac:dyDescent="0.2">
      <c r="B10" s="264" t="s">
        <v>17</v>
      </c>
      <c r="C10" s="265"/>
      <c r="D10" s="72" t="s">
        <v>0</v>
      </c>
      <c r="E10" s="72" t="s">
        <v>1</v>
      </c>
      <c r="F10" s="72" t="s">
        <v>2</v>
      </c>
      <c r="G10" s="72" t="s">
        <v>3</v>
      </c>
      <c r="H10" s="72" t="s">
        <v>20</v>
      </c>
      <c r="I10" s="72" t="s">
        <v>4</v>
      </c>
      <c r="J10" s="92" t="s">
        <v>5</v>
      </c>
      <c r="K10" s="92" t="s">
        <v>16</v>
      </c>
      <c r="L10" s="74" t="s">
        <v>141</v>
      </c>
    </row>
    <row r="11" spans="2:16" x14ac:dyDescent="0.2">
      <c r="B11" s="33" t="s">
        <v>6</v>
      </c>
      <c r="C11" s="34">
        <v>44837</v>
      </c>
      <c r="D11" s="342" t="s">
        <v>183</v>
      </c>
      <c r="E11" s="342" t="s">
        <v>183</v>
      </c>
      <c r="F11" s="342" t="s">
        <v>183</v>
      </c>
      <c r="G11" s="188" t="s">
        <v>184</v>
      </c>
      <c r="H11" s="188" t="s">
        <v>184</v>
      </c>
      <c r="I11" s="48"/>
      <c r="J11" s="356" t="s">
        <v>196</v>
      </c>
      <c r="K11" s="356" t="s">
        <v>196</v>
      </c>
      <c r="L11" s="359" t="s">
        <v>196</v>
      </c>
      <c r="O11" s="340" t="s">
        <v>185</v>
      </c>
      <c r="P11">
        <f>COUNTIF(D11:L71,"Farmacol. Clin.")</f>
        <v>21</v>
      </c>
    </row>
    <row r="12" spans="2:16" x14ac:dyDescent="0.2">
      <c r="B12" s="33" t="s">
        <v>7</v>
      </c>
      <c r="C12" s="34">
        <v>44838</v>
      </c>
      <c r="D12" s="342" t="s">
        <v>183</v>
      </c>
      <c r="E12" s="342" t="s">
        <v>183</v>
      </c>
      <c r="F12" s="342" t="s">
        <v>183</v>
      </c>
      <c r="G12" s="188" t="s">
        <v>184</v>
      </c>
      <c r="H12" s="188" t="s">
        <v>184</v>
      </c>
      <c r="I12" s="48"/>
      <c r="J12" s="356" t="s">
        <v>196</v>
      </c>
      <c r="K12" s="356" t="s">
        <v>196</v>
      </c>
      <c r="L12" s="359" t="s">
        <v>196</v>
      </c>
      <c r="O12" s="340" t="s">
        <v>186</v>
      </c>
      <c r="P12">
        <f>COUNTIF(D11:L71,"Mal. Sist. Endocrino")</f>
        <v>35</v>
      </c>
    </row>
    <row r="13" spans="2:16" ht="22.5" x14ac:dyDescent="0.2">
      <c r="B13" s="33" t="s">
        <v>8</v>
      </c>
      <c r="C13" s="34">
        <v>44839</v>
      </c>
      <c r="D13" s="342" t="s">
        <v>183</v>
      </c>
      <c r="E13" s="342" t="s">
        <v>183</v>
      </c>
      <c r="F13" s="342" t="s">
        <v>183</v>
      </c>
      <c r="G13" s="188" t="s">
        <v>184</v>
      </c>
      <c r="H13" s="188" t="s">
        <v>184</v>
      </c>
      <c r="I13" s="48"/>
      <c r="J13" s="356" t="s">
        <v>196</v>
      </c>
      <c r="K13" s="356" t="s">
        <v>196</v>
      </c>
      <c r="L13" s="359" t="s">
        <v>196</v>
      </c>
      <c r="O13" s="340" t="s">
        <v>187</v>
      </c>
      <c r="P13">
        <f>COUNTIF(D11:L71,"Endocrinochirurgia")</f>
        <v>14</v>
      </c>
    </row>
    <row r="14" spans="2:16" x14ac:dyDescent="0.2">
      <c r="B14" s="33" t="s">
        <v>9</v>
      </c>
      <c r="C14" s="34">
        <v>44840</v>
      </c>
      <c r="D14" s="342" t="s">
        <v>183</v>
      </c>
      <c r="E14" s="342" t="s">
        <v>183</v>
      </c>
      <c r="F14" s="342" t="s">
        <v>183</v>
      </c>
      <c r="G14" s="188" t="s">
        <v>184</v>
      </c>
      <c r="H14" s="188" t="s">
        <v>184</v>
      </c>
      <c r="I14" s="48"/>
      <c r="J14" s="356" t="s">
        <v>196</v>
      </c>
      <c r="K14" s="356" t="s">
        <v>196</v>
      </c>
      <c r="L14" s="359" t="s">
        <v>196</v>
      </c>
      <c r="O14" s="340" t="s">
        <v>188</v>
      </c>
      <c r="P14">
        <f>COUNTIF(D11:L71,"Mal. Infettive")</f>
        <v>35</v>
      </c>
    </row>
    <row r="15" spans="2:16" x14ac:dyDescent="0.2">
      <c r="B15" s="33" t="s">
        <v>10</v>
      </c>
      <c r="C15" s="34">
        <v>44841</v>
      </c>
      <c r="D15" s="342" t="s">
        <v>183</v>
      </c>
      <c r="E15" s="342" t="s">
        <v>183</v>
      </c>
      <c r="F15" s="342" t="s">
        <v>183</v>
      </c>
      <c r="G15" s="188" t="s">
        <v>184</v>
      </c>
      <c r="H15" s="188" t="s">
        <v>184</v>
      </c>
      <c r="I15" s="48"/>
      <c r="J15" s="356" t="s">
        <v>196</v>
      </c>
      <c r="K15" s="356" t="s">
        <v>196</v>
      </c>
      <c r="L15" s="359" t="s">
        <v>196</v>
      </c>
      <c r="O15" s="340" t="s">
        <v>189</v>
      </c>
      <c r="P15">
        <f>COUNTIF(D11:L71,"Mal. Cutanee e Veneree")</f>
        <v>14</v>
      </c>
    </row>
    <row r="16" spans="2:16" x14ac:dyDescent="0.2">
      <c r="B16" s="37" t="s">
        <v>11</v>
      </c>
      <c r="C16" s="38">
        <v>44842</v>
      </c>
      <c r="D16" s="207"/>
      <c r="E16" s="208"/>
      <c r="F16" s="208"/>
      <c r="G16" s="208"/>
      <c r="H16" s="208"/>
      <c r="I16" s="208"/>
      <c r="J16" s="208"/>
      <c r="K16" s="208"/>
      <c r="L16" s="209"/>
      <c r="O16" s="340" t="s">
        <v>190</v>
      </c>
      <c r="P16">
        <f>COUNTIF(D11:L71,"Mal. App. Digerente")</f>
        <v>21</v>
      </c>
    </row>
    <row r="17" spans="2:16" x14ac:dyDescent="0.2">
      <c r="B17" s="37" t="s">
        <v>12</v>
      </c>
      <c r="C17" s="38">
        <v>44843</v>
      </c>
      <c r="D17" s="207"/>
      <c r="E17" s="208"/>
      <c r="F17" s="208"/>
      <c r="G17" s="208"/>
      <c r="H17" s="208"/>
      <c r="I17" s="208"/>
      <c r="J17" s="208"/>
      <c r="K17" s="208"/>
      <c r="L17" s="209"/>
      <c r="O17" s="340" t="s">
        <v>191</v>
      </c>
      <c r="P17">
        <f>COUNTIF(D11:L72,"Chir. App. Digerente")</f>
        <v>14</v>
      </c>
    </row>
    <row r="18" spans="2:16" x14ac:dyDescent="0.2">
      <c r="B18" s="33" t="s">
        <v>6</v>
      </c>
      <c r="C18" s="34">
        <v>44844</v>
      </c>
      <c r="D18" s="48"/>
      <c r="E18" s="48"/>
      <c r="F18" s="48"/>
      <c r="G18" s="48"/>
      <c r="H18" s="48"/>
      <c r="I18" s="48"/>
      <c r="J18" s="48"/>
      <c r="K18" s="48"/>
      <c r="L18" s="50"/>
      <c r="O18" s="384"/>
    </row>
    <row r="19" spans="2:16" x14ac:dyDescent="0.2">
      <c r="B19" s="33" t="s">
        <v>7</v>
      </c>
      <c r="C19" s="34">
        <v>44845</v>
      </c>
      <c r="D19" s="48"/>
      <c r="E19" s="48"/>
      <c r="F19" s="48"/>
      <c r="G19" s="48"/>
      <c r="H19" s="48"/>
      <c r="I19" s="48"/>
      <c r="J19" s="48"/>
      <c r="K19" s="48"/>
      <c r="L19" s="50"/>
    </row>
    <row r="20" spans="2:16" x14ac:dyDescent="0.2">
      <c r="B20" s="33" t="s">
        <v>8</v>
      </c>
      <c r="C20" s="34">
        <v>44846</v>
      </c>
      <c r="D20" s="48"/>
      <c r="E20" s="48"/>
      <c r="F20" s="48"/>
      <c r="G20" s="48"/>
      <c r="H20" s="48"/>
      <c r="I20" s="48"/>
      <c r="J20" s="48"/>
      <c r="K20" s="48"/>
      <c r="L20" s="50"/>
    </row>
    <row r="21" spans="2:16" x14ac:dyDescent="0.2">
      <c r="B21" s="33" t="s">
        <v>9</v>
      </c>
      <c r="C21" s="34">
        <v>44847</v>
      </c>
      <c r="D21" s="48"/>
      <c r="E21" s="48"/>
      <c r="F21" s="48"/>
      <c r="G21" s="48"/>
      <c r="H21" s="48"/>
      <c r="I21" s="48"/>
      <c r="J21" s="48"/>
      <c r="K21" s="48"/>
      <c r="L21" s="50"/>
    </row>
    <row r="22" spans="2:16" x14ac:dyDescent="0.2">
      <c r="B22" s="33" t="s">
        <v>10</v>
      </c>
      <c r="C22" s="34">
        <v>44848</v>
      </c>
      <c r="D22" s="48"/>
      <c r="E22" s="48"/>
      <c r="F22" s="48"/>
      <c r="G22" s="48"/>
      <c r="H22" s="48"/>
      <c r="I22" s="48"/>
      <c r="J22" s="48"/>
      <c r="K22" s="48"/>
      <c r="L22" s="50"/>
    </row>
    <row r="23" spans="2:16" x14ac:dyDescent="0.2">
      <c r="B23" s="37" t="s">
        <v>11</v>
      </c>
      <c r="C23" s="38">
        <v>44849</v>
      </c>
      <c r="D23" s="207"/>
      <c r="E23" s="208"/>
      <c r="F23" s="208"/>
      <c r="G23" s="208"/>
      <c r="H23" s="208"/>
      <c r="I23" s="208"/>
      <c r="J23" s="208"/>
      <c r="K23" s="208"/>
      <c r="L23" s="209"/>
    </row>
    <row r="24" spans="2:16" x14ac:dyDescent="0.2">
      <c r="B24" s="37" t="s">
        <v>12</v>
      </c>
      <c r="C24" s="38">
        <v>44850</v>
      </c>
      <c r="D24" s="207"/>
      <c r="E24" s="208"/>
      <c r="F24" s="208"/>
      <c r="G24" s="208"/>
      <c r="H24" s="208"/>
      <c r="I24" s="208"/>
      <c r="J24" s="208"/>
      <c r="K24" s="208"/>
      <c r="L24" s="209"/>
    </row>
    <row r="25" spans="2:16" x14ac:dyDescent="0.2">
      <c r="B25" s="33" t="s">
        <v>6</v>
      </c>
      <c r="C25" s="34">
        <v>44851</v>
      </c>
      <c r="D25" s="342" t="s">
        <v>183</v>
      </c>
      <c r="E25" s="342" t="s">
        <v>183</v>
      </c>
      <c r="F25" s="342" t="s">
        <v>183</v>
      </c>
      <c r="G25" s="188" t="s">
        <v>184</v>
      </c>
      <c r="H25" s="188" t="s">
        <v>184</v>
      </c>
      <c r="I25" s="48"/>
      <c r="J25" s="356" t="s">
        <v>196</v>
      </c>
      <c r="K25" s="356" t="s">
        <v>196</v>
      </c>
      <c r="L25" s="359" t="s">
        <v>196</v>
      </c>
    </row>
    <row r="26" spans="2:16" x14ac:dyDescent="0.2">
      <c r="B26" s="33" t="s">
        <v>7</v>
      </c>
      <c r="C26" s="34">
        <v>44852</v>
      </c>
      <c r="D26" s="342" t="s">
        <v>183</v>
      </c>
      <c r="E26" s="342" t="s">
        <v>183</v>
      </c>
      <c r="F26" s="342" t="s">
        <v>183</v>
      </c>
      <c r="G26" s="188" t="s">
        <v>184</v>
      </c>
      <c r="H26" s="188" t="s">
        <v>184</v>
      </c>
      <c r="I26" s="48"/>
      <c r="J26" s="356" t="s">
        <v>196</v>
      </c>
      <c r="K26" s="356" t="s">
        <v>196</v>
      </c>
      <c r="L26" s="359" t="s">
        <v>196</v>
      </c>
    </row>
    <row r="27" spans="2:16" x14ac:dyDescent="0.2">
      <c r="B27" s="33" t="s">
        <v>8</v>
      </c>
      <c r="C27" s="34">
        <v>44853</v>
      </c>
      <c r="D27" s="342" t="s">
        <v>183</v>
      </c>
      <c r="E27" s="342" t="s">
        <v>183</v>
      </c>
      <c r="F27" s="342" t="s">
        <v>183</v>
      </c>
      <c r="G27" s="188" t="s">
        <v>184</v>
      </c>
      <c r="H27" s="188" t="s">
        <v>184</v>
      </c>
      <c r="I27" s="48"/>
      <c r="J27" s="268" t="s">
        <v>192</v>
      </c>
      <c r="K27" s="268" t="s">
        <v>192</v>
      </c>
      <c r="L27" s="291" t="s">
        <v>192</v>
      </c>
    </row>
    <row r="28" spans="2:16" x14ac:dyDescent="0.2">
      <c r="B28" s="33" t="s">
        <v>9</v>
      </c>
      <c r="C28" s="34">
        <v>44854</v>
      </c>
      <c r="D28" s="342" t="s">
        <v>183</v>
      </c>
      <c r="E28" s="342" t="s">
        <v>183</v>
      </c>
      <c r="F28" s="342" t="s">
        <v>183</v>
      </c>
      <c r="G28" s="188" t="s">
        <v>184</v>
      </c>
      <c r="H28" s="188" t="s">
        <v>184</v>
      </c>
      <c r="I28" s="48"/>
      <c r="J28" s="268" t="s">
        <v>192</v>
      </c>
      <c r="K28" s="268" t="s">
        <v>192</v>
      </c>
      <c r="L28" s="291" t="s">
        <v>192</v>
      </c>
    </row>
    <row r="29" spans="2:16" x14ac:dyDescent="0.2">
      <c r="B29" s="33" t="s">
        <v>10</v>
      </c>
      <c r="C29" s="34">
        <v>44855</v>
      </c>
      <c r="D29" s="342" t="s">
        <v>183</v>
      </c>
      <c r="E29" s="342" t="s">
        <v>183</v>
      </c>
      <c r="F29" s="188" t="s">
        <v>184</v>
      </c>
      <c r="G29" s="188" t="s">
        <v>184</v>
      </c>
      <c r="H29" s="188" t="s">
        <v>184</v>
      </c>
      <c r="I29" s="48"/>
      <c r="J29" s="268" t="s">
        <v>192</v>
      </c>
      <c r="K29" s="268" t="s">
        <v>192</v>
      </c>
      <c r="L29" s="291" t="s">
        <v>192</v>
      </c>
    </row>
    <row r="30" spans="2:16" x14ac:dyDescent="0.2">
      <c r="B30" s="37" t="s">
        <v>11</v>
      </c>
      <c r="C30" s="38">
        <v>44856</v>
      </c>
      <c r="D30" s="207"/>
      <c r="E30" s="208"/>
      <c r="F30" s="208"/>
      <c r="G30" s="208"/>
      <c r="H30" s="208"/>
      <c r="I30" s="208"/>
      <c r="J30" s="208"/>
      <c r="K30" s="208"/>
      <c r="L30" s="209"/>
    </row>
    <row r="31" spans="2:16" x14ac:dyDescent="0.2">
      <c r="B31" s="37" t="s">
        <v>12</v>
      </c>
      <c r="C31" s="38">
        <v>44857</v>
      </c>
      <c r="D31" s="207"/>
      <c r="E31" s="208"/>
      <c r="F31" s="208"/>
      <c r="G31" s="208"/>
      <c r="H31" s="208"/>
      <c r="I31" s="208"/>
      <c r="J31" s="208"/>
      <c r="K31" s="208"/>
      <c r="L31" s="209"/>
    </row>
    <row r="32" spans="2:16" x14ac:dyDescent="0.2">
      <c r="B32" s="39" t="s">
        <v>6</v>
      </c>
      <c r="C32" s="34">
        <v>44858</v>
      </c>
      <c r="D32" s="48"/>
      <c r="E32" s="48"/>
      <c r="F32" s="48"/>
      <c r="G32" s="48"/>
      <c r="H32" s="48"/>
      <c r="I32" s="48"/>
      <c r="J32" s="48"/>
      <c r="K32" s="48"/>
      <c r="L32" s="50"/>
    </row>
    <row r="33" spans="2:12" x14ac:dyDescent="0.2">
      <c r="B33" s="33" t="s">
        <v>7</v>
      </c>
      <c r="C33" s="34">
        <v>44859</v>
      </c>
      <c r="D33" s="48"/>
      <c r="E33" s="48"/>
      <c r="F33" s="48"/>
      <c r="G33" s="48"/>
      <c r="H33" s="48"/>
      <c r="I33" s="48"/>
      <c r="J33" s="48"/>
      <c r="K33" s="48"/>
      <c r="L33" s="50"/>
    </row>
    <row r="34" spans="2:12" x14ac:dyDescent="0.2">
      <c r="B34" s="33" t="s">
        <v>8</v>
      </c>
      <c r="C34" s="34">
        <v>44860</v>
      </c>
      <c r="D34" s="48"/>
      <c r="E34" s="48"/>
      <c r="F34" s="48"/>
      <c r="G34" s="48"/>
      <c r="H34" s="48"/>
      <c r="I34" s="48"/>
      <c r="J34" s="48"/>
      <c r="K34" s="48"/>
      <c r="L34" s="50"/>
    </row>
    <row r="35" spans="2:12" x14ac:dyDescent="0.2">
      <c r="B35" s="33" t="s">
        <v>9</v>
      </c>
      <c r="C35" s="34">
        <v>44861</v>
      </c>
      <c r="D35" s="48"/>
      <c r="E35" s="48"/>
      <c r="F35" s="48"/>
      <c r="G35" s="48"/>
      <c r="H35" s="48"/>
      <c r="I35" s="48"/>
      <c r="J35" s="48"/>
      <c r="K35" s="48"/>
      <c r="L35" s="50"/>
    </row>
    <row r="36" spans="2:12" x14ac:dyDescent="0.2">
      <c r="B36" s="33" t="s">
        <v>10</v>
      </c>
      <c r="C36" s="34">
        <v>44862</v>
      </c>
      <c r="D36" s="48"/>
      <c r="E36" s="48"/>
      <c r="F36" s="48"/>
      <c r="G36" s="48"/>
      <c r="H36" s="48"/>
      <c r="I36" s="48"/>
      <c r="J36" s="48"/>
      <c r="K36" s="48"/>
      <c r="L36" s="50"/>
    </row>
    <row r="37" spans="2:12" x14ac:dyDescent="0.2">
      <c r="B37" s="37" t="s">
        <v>11</v>
      </c>
      <c r="C37" s="38">
        <v>44863</v>
      </c>
      <c r="D37" s="207"/>
      <c r="E37" s="208"/>
      <c r="F37" s="208"/>
      <c r="G37" s="208"/>
      <c r="H37" s="208"/>
      <c r="I37" s="208"/>
      <c r="J37" s="208"/>
      <c r="K37" s="208"/>
      <c r="L37" s="209"/>
    </row>
    <row r="38" spans="2:12" x14ac:dyDescent="0.2">
      <c r="B38" s="37" t="s">
        <v>12</v>
      </c>
      <c r="C38" s="38">
        <v>44864</v>
      </c>
      <c r="D38" s="207"/>
      <c r="E38" s="208"/>
      <c r="F38" s="208"/>
      <c r="G38" s="208"/>
      <c r="H38" s="208"/>
      <c r="I38" s="208"/>
      <c r="J38" s="208"/>
      <c r="K38" s="208"/>
      <c r="L38" s="209"/>
    </row>
    <row r="39" spans="2:12" x14ac:dyDescent="0.2">
      <c r="B39" s="46" t="s">
        <v>6</v>
      </c>
      <c r="C39" s="47">
        <v>44865</v>
      </c>
      <c r="D39" s="102" t="s">
        <v>72</v>
      </c>
      <c r="E39" s="103"/>
      <c r="F39" s="103"/>
      <c r="G39" s="103"/>
      <c r="H39" s="103"/>
      <c r="I39" s="103"/>
      <c r="J39" s="103"/>
      <c r="K39" s="103"/>
      <c r="L39" s="367"/>
    </row>
    <row r="40" spans="2:12" x14ac:dyDescent="0.2">
      <c r="B40" s="37" t="s">
        <v>7</v>
      </c>
      <c r="C40" s="38">
        <v>44866</v>
      </c>
      <c r="D40" s="207"/>
      <c r="E40" s="208"/>
      <c r="F40" s="208"/>
      <c r="G40" s="208"/>
      <c r="H40" s="208"/>
      <c r="I40" s="208"/>
      <c r="J40" s="208"/>
      <c r="K40" s="208"/>
      <c r="L40" s="209"/>
    </row>
    <row r="41" spans="2:12" ht="24" x14ac:dyDescent="0.2">
      <c r="B41" s="33" t="s">
        <v>8</v>
      </c>
      <c r="C41" s="34">
        <v>44867</v>
      </c>
      <c r="D41" s="342" t="s">
        <v>183</v>
      </c>
      <c r="E41" s="342" t="s">
        <v>183</v>
      </c>
      <c r="F41" s="342" t="s">
        <v>183</v>
      </c>
      <c r="G41" s="91" t="s">
        <v>194</v>
      </c>
      <c r="H41" s="91" t="s">
        <v>194</v>
      </c>
      <c r="I41" s="48"/>
      <c r="J41" s="268" t="s">
        <v>192</v>
      </c>
      <c r="K41" s="268" t="s">
        <v>192</v>
      </c>
      <c r="L41" s="291" t="s">
        <v>192</v>
      </c>
    </row>
    <row r="42" spans="2:12" ht="24" x14ac:dyDescent="0.2">
      <c r="B42" s="33" t="s">
        <v>9</v>
      </c>
      <c r="C42" s="34">
        <v>44868</v>
      </c>
      <c r="D42" s="342" t="s">
        <v>183</v>
      </c>
      <c r="E42" s="342" t="s">
        <v>183</v>
      </c>
      <c r="F42" s="342" t="s">
        <v>183</v>
      </c>
      <c r="G42" s="91" t="s">
        <v>194</v>
      </c>
      <c r="H42" s="91" t="s">
        <v>194</v>
      </c>
      <c r="I42" s="48"/>
      <c r="J42" s="268" t="s">
        <v>192</v>
      </c>
      <c r="K42" s="268" t="s">
        <v>192</v>
      </c>
      <c r="L42" s="291" t="s">
        <v>192</v>
      </c>
    </row>
    <row r="43" spans="2:12" ht="24" x14ac:dyDescent="0.2">
      <c r="B43" s="33" t="s">
        <v>10</v>
      </c>
      <c r="C43" s="34">
        <v>44869</v>
      </c>
      <c r="D43" s="351" t="s">
        <v>193</v>
      </c>
      <c r="E43" s="351" t="s">
        <v>193</v>
      </c>
      <c r="F43" s="91" t="s">
        <v>194</v>
      </c>
      <c r="G43" s="91" t="s">
        <v>194</v>
      </c>
      <c r="H43" s="48"/>
      <c r="I43" s="48"/>
      <c r="J43" s="268" t="s">
        <v>192</v>
      </c>
      <c r="K43" s="268" t="s">
        <v>192</v>
      </c>
      <c r="L43" s="291" t="s">
        <v>192</v>
      </c>
    </row>
    <row r="44" spans="2:12" x14ac:dyDescent="0.2">
      <c r="B44" s="37" t="s">
        <v>11</v>
      </c>
      <c r="C44" s="38">
        <v>44870</v>
      </c>
      <c r="D44" s="207"/>
      <c r="E44" s="208"/>
      <c r="F44" s="208"/>
      <c r="G44" s="208"/>
      <c r="H44" s="208"/>
      <c r="I44" s="208"/>
      <c r="J44" s="208"/>
      <c r="K44" s="208"/>
      <c r="L44" s="209"/>
    </row>
    <row r="45" spans="2:12" x14ac:dyDescent="0.2">
      <c r="B45" s="37" t="s">
        <v>12</v>
      </c>
      <c r="C45" s="38">
        <v>44871</v>
      </c>
      <c r="D45" s="207"/>
      <c r="E45" s="208"/>
      <c r="F45" s="208"/>
      <c r="G45" s="208"/>
      <c r="H45" s="208"/>
      <c r="I45" s="208"/>
      <c r="J45" s="208"/>
      <c r="K45" s="208"/>
      <c r="L45" s="209"/>
    </row>
    <row r="46" spans="2:12" x14ac:dyDescent="0.2">
      <c r="B46" s="33" t="s">
        <v>6</v>
      </c>
      <c r="C46" s="34">
        <v>44872</v>
      </c>
      <c r="D46" s="48"/>
      <c r="E46" s="48"/>
      <c r="F46" s="48"/>
      <c r="G46" s="48"/>
      <c r="H46" s="48"/>
      <c r="I46" s="48"/>
      <c r="J46" s="48"/>
      <c r="K46" s="48"/>
      <c r="L46" s="50"/>
    </row>
    <row r="47" spans="2:12" x14ac:dyDescent="0.2">
      <c r="B47" s="33" t="s">
        <v>7</v>
      </c>
      <c r="C47" s="34">
        <v>44873</v>
      </c>
      <c r="D47" s="48"/>
      <c r="E47" s="48"/>
      <c r="F47" s="48"/>
      <c r="G47" s="48"/>
      <c r="H47" s="48"/>
      <c r="I47" s="48"/>
      <c r="J47" s="48"/>
      <c r="K47" s="48"/>
      <c r="L47" s="50"/>
    </row>
    <row r="48" spans="2:12" x14ac:dyDescent="0.2">
      <c r="B48" s="33" t="s">
        <v>8</v>
      </c>
      <c r="C48" s="34">
        <v>44874</v>
      </c>
      <c r="D48" s="48"/>
      <c r="E48" s="48"/>
      <c r="F48" s="48"/>
      <c r="G48" s="48"/>
      <c r="H48" s="48"/>
      <c r="I48" s="48"/>
      <c r="J48" s="48"/>
      <c r="K48" s="48"/>
      <c r="L48" s="50"/>
    </row>
    <row r="49" spans="2:24" x14ac:dyDescent="0.2">
      <c r="B49" s="33" t="s">
        <v>9</v>
      </c>
      <c r="C49" s="34">
        <v>44875</v>
      </c>
      <c r="D49" s="48"/>
      <c r="E49" s="48"/>
      <c r="F49" s="48"/>
      <c r="G49" s="48"/>
      <c r="H49" s="48"/>
      <c r="I49" s="48"/>
      <c r="J49" s="48"/>
      <c r="K49" s="48"/>
      <c r="L49" s="50"/>
    </row>
    <row r="50" spans="2:24" x14ac:dyDescent="0.2">
      <c r="B50" s="33" t="s">
        <v>10</v>
      </c>
      <c r="C50" s="34">
        <v>44876</v>
      </c>
      <c r="D50" s="48"/>
      <c r="E50" s="48"/>
      <c r="F50" s="48"/>
      <c r="G50" s="48"/>
      <c r="H50" s="48"/>
      <c r="I50" s="48"/>
      <c r="J50" s="48"/>
      <c r="K50" s="48"/>
      <c r="L50" s="50"/>
    </row>
    <row r="51" spans="2:24" x14ac:dyDescent="0.2">
      <c r="B51" s="37" t="s">
        <v>11</v>
      </c>
      <c r="C51" s="38">
        <v>44877</v>
      </c>
      <c r="D51" s="207"/>
      <c r="E51" s="208"/>
      <c r="F51" s="208"/>
      <c r="G51" s="208"/>
      <c r="H51" s="208"/>
      <c r="I51" s="208"/>
      <c r="J51" s="208"/>
      <c r="K51" s="208"/>
      <c r="L51" s="209"/>
    </row>
    <row r="52" spans="2:24" x14ac:dyDescent="0.2">
      <c r="B52" s="37" t="s">
        <v>12</v>
      </c>
      <c r="C52" s="38">
        <v>44878</v>
      </c>
      <c r="D52" s="207"/>
      <c r="E52" s="208"/>
      <c r="F52" s="208"/>
      <c r="G52" s="208"/>
      <c r="H52" s="208"/>
      <c r="I52" s="208"/>
      <c r="J52" s="208"/>
      <c r="K52" s="208"/>
      <c r="L52" s="209"/>
    </row>
    <row r="53" spans="2:24" ht="24" x14ac:dyDescent="0.2">
      <c r="B53" s="33" t="s">
        <v>6</v>
      </c>
      <c r="C53" s="34">
        <v>44879</v>
      </c>
      <c r="D53" s="351" t="s">
        <v>193</v>
      </c>
      <c r="E53" s="351" t="s">
        <v>193</v>
      </c>
      <c r="F53" s="91" t="s">
        <v>194</v>
      </c>
      <c r="G53" s="91" t="s">
        <v>194</v>
      </c>
      <c r="H53" s="91" t="s">
        <v>194</v>
      </c>
      <c r="I53" s="48"/>
      <c r="J53" s="268" t="s">
        <v>192</v>
      </c>
      <c r="K53" s="268" t="s">
        <v>192</v>
      </c>
      <c r="L53" s="291" t="s">
        <v>192</v>
      </c>
    </row>
    <row r="54" spans="2:24" ht="24" x14ac:dyDescent="0.2">
      <c r="B54" s="33" t="s">
        <v>7</v>
      </c>
      <c r="C54" s="34">
        <v>44880</v>
      </c>
      <c r="D54" s="351" t="s">
        <v>193</v>
      </c>
      <c r="E54" s="351" t="s">
        <v>193</v>
      </c>
      <c r="F54" s="91" t="s">
        <v>194</v>
      </c>
      <c r="G54" s="91" t="s">
        <v>194</v>
      </c>
      <c r="H54" s="91" t="s">
        <v>194</v>
      </c>
      <c r="I54" s="48"/>
      <c r="J54" s="268" t="s">
        <v>192</v>
      </c>
      <c r="K54" s="268" t="s">
        <v>192</v>
      </c>
      <c r="L54" s="291" t="s">
        <v>192</v>
      </c>
    </row>
    <row r="55" spans="2:24" ht="24" x14ac:dyDescent="0.2">
      <c r="B55" s="33" t="s">
        <v>8</v>
      </c>
      <c r="C55" s="34">
        <v>44881</v>
      </c>
      <c r="D55" s="48"/>
      <c r="E55" s="91" t="s">
        <v>194</v>
      </c>
      <c r="F55" s="91" t="s">
        <v>194</v>
      </c>
      <c r="G55" s="189" t="s">
        <v>195</v>
      </c>
      <c r="H55" s="189" t="s">
        <v>195</v>
      </c>
      <c r="I55" s="48"/>
      <c r="J55" s="268" t="s">
        <v>192</v>
      </c>
      <c r="K55" s="268" t="s">
        <v>192</v>
      </c>
      <c r="L55" s="291" t="s">
        <v>192</v>
      </c>
    </row>
    <row r="56" spans="2:24" x14ac:dyDescent="0.2">
      <c r="B56" s="33" t="s">
        <v>9</v>
      </c>
      <c r="C56" s="34">
        <v>44882</v>
      </c>
      <c r="D56" s="351" t="s">
        <v>193</v>
      </c>
      <c r="E56" s="351" t="s">
        <v>193</v>
      </c>
      <c r="F56" s="189" t="s">
        <v>195</v>
      </c>
      <c r="G56" s="189" t="s">
        <v>195</v>
      </c>
      <c r="H56" s="189" t="s">
        <v>195</v>
      </c>
      <c r="I56" s="48"/>
      <c r="J56" s="268" t="s">
        <v>192</v>
      </c>
      <c r="K56" s="268" t="s">
        <v>192</v>
      </c>
      <c r="L56" s="291" t="s">
        <v>192</v>
      </c>
    </row>
    <row r="57" spans="2:24" x14ac:dyDescent="0.2">
      <c r="B57" s="33" t="s">
        <v>10</v>
      </c>
      <c r="C57" s="34">
        <v>44883</v>
      </c>
      <c r="D57" s="351" t="s">
        <v>193</v>
      </c>
      <c r="E57" s="351" t="s">
        <v>193</v>
      </c>
      <c r="F57" s="189" t="s">
        <v>195</v>
      </c>
      <c r="G57" s="189" t="s">
        <v>195</v>
      </c>
      <c r="H57" s="189" t="s">
        <v>195</v>
      </c>
      <c r="I57" s="48"/>
      <c r="J57" s="48"/>
      <c r="K57" s="48"/>
      <c r="L57" s="50"/>
    </row>
    <row r="58" spans="2:24" x14ac:dyDescent="0.2">
      <c r="B58" s="37" t="s">
        <v>11</v>
      </c>
      <c r="C58" s="38">
        <v>44884</v>
      </c>
      <c r="D58" s="207"/>
      <c r="E58" s="208"/>
      <c r="F58" s="208"/>
      <c r="G58" s="208"/>
      <c r="H58" s="208"/>
      <c r="I58" s="208"/>
      <c r="J58" s="208"/>
      <c r="K58" s="208"/>
      <c r="L58" s="209"/>
    </row>
    <row r="59" spans="2:24" x14ac:dyDescent="0.2">
      <c r="B59" s="37" t="s">
        <v>12</v>
      </c>
      <c r="C59" s="38">
        <v>44885</v>
      </c>
      <c r="D59" s="207"/>
      <c r="E59" s="208"/>
      <c r="F59" s="208"/>
      <c r="G59" s="208"/>
      <c r="H59" s="208"/>
      <c r="I59" s="208"/>
      <c r="J59" s="208"/>
      <c r="K59" s="208"/>
      <c r="L59" s="209"/>
    </row>
    <row r="60" spans="2:24" x14ac:dyDescent="0.2">
      <c r="B60" s="33" t="s">
        <v>6</v>
      </c>
      <c r="C60" s="34">
        <v>44886</v>
      </c>
      <c r="D60" s="48"/>
      <c r="E60" s="48"/>
      <c r="F60" s="48"/>
      <c r="G60" s="48"/>
      <c r="H60" s="48"/>
      <c r="I60" s="48"/>
      <c r="J60" s="48"/>
      <c r="K60" s="48"/>
      <c r="L60" s="50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</row>
    <row r="61" spans="2:24" x14ac:dyDescent="0.2">
      <c r="B61" s="33" t="s">
        <v>7</v>
      </c>
      <c r="C61" s="34">
        <v>44887</v>
      </c>
      <c r="D61" s="48"/>
      <c r="E61" s="48"/>
      <c r="F61" s="48"/>
      <c r="G61" s="48"/>
      <c r="H61" s="48"/>
      <c r="I61" s="48"/>
      <c r="J61" s="48"/>
      <c r="K61" s="48"/>
      <c r="L61" s="50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</row>
    <row r="62" spans="2:24" x14ac:dyDescent="0.2">
      <c r="B62" s="33" t="s">
        <v>8</v>
      </c>
      <c r="C62" s="34">
        <v>44888</v>
      </c>
      <c r="D62" s="48"/>
      <c r="E62" s="48"/>
      <c r="F62" s="48"/>
      <c r="G62" s="48"/>
      <c r="H62" s="48"/>
      <c r="I62" s="48"/>
      <c r="J62" s="48"/>
      <c r="K62" s="48"/>
      <c r="L62" s="50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</row>
    <row r="63" spans="2:24" x14ac:dyDescent="0.2">
      <c r="B63" s="33" t="s">
        <v>9</v>
      </c>
      <c r="C63" s="34">
        <v>44889</v>
      </c>
      <c r="D63" s="48"/>
      <c r="E63" s="48"/>
      <c r="F63" s="48"/>
      <c r="G63" s="48"/>
      <c r="H63" s="48"/>
      <c r="I63" s="48"/>
      <c r="J63" s="48"/>
      <c r="K63" s="48"/>
      <c r="L63" s="50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</row>
    <row r="64" spans="2:24" x14ac:dyDescent="0.2">
      <c r="B64" s="33" t="s">
        <v>10</v>
      </c>
      <c r="C64" s="34">
        <v>44890</v>
      </c>
      <c r="D64" s="48"/>
      <c r="E64" s="48"/>
      <c r="F64" s="48"/>
      <c r="G64" s="48"/>
      <c r="H64" s="48"/>
      <c r="I64" s="48"/>
      <c r="J64" s="48"/>
      <c r="K64" s="48"/>
      <c r="L64" s="50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</row>
    <row r="65" spans="2:12" x14ac:dyDescent="0.2">
      <c r="B65" s="37" t="s">
        <v>11</v>
      </c>
      <c r="C65" s="38">
        <v>44891</v>
      </c>
      <c r="D65" s="207"/>
      <c r="E65" s="208"/>
      <c r="F65" s="208"/>
      <c r="G65" s="208"/>
      <c r="H65" s="208"/>
      <c r="I65" s="208"/>
      <c r="J65" s="208"/>
      <c r="K65" s="208"/>
      <c r="L65" s="209"/>
    </row>
    <row r="66" spans="2:12" x14ac:dyDescent="0.2">
      <c r="B66" s="37" t="s">
        <v>12</v>
      </c>
      <c r="C66" s="38">
        <v>44892</v>
      </c>
      <c r="D66" s="207"/>
      <c r="E66" s="208"/>
      <c r="F66" s="208"/>
      <c r="G66" s="208"/>
      <c r="H66" s="208"/>
      <c r="I66" s="208"/>
      <c r="J66" s="208"/>
      <c r="K66" s="208"/>
      <c r="L66" s="209"/>
    </row>
    <row r="67" spans="2:12" x14ac:dyDescent="0.2">
      <c r="B67" s="33" t="s">
        <v>6</v>
      </c>
      <c r="C67" s="34">
        <v>44893</v>
      </c>
      <c r="D67" s="351" t="s">
        <v>193</v>
      </c>
      <c r="E67" s="351" t="s">
        <v>193</v>
      </c>
      <c r="F67" s="189" t="s">
        <v>195</v>
      </c>
      <c r="G67" s="189" t="s">
        <v>195</v>
      </c>
      <c r="H67" s="189" t="s">
        <v>195</v>
      </c>
      <c r="I67" s="48"/>
      <c r="J67" s="268" t="s">
        <v>192</v>
      </c>
      <c r="K67" s="268" t="s">
        <v>192</v>
      </c>
      <c r="L67" s="50"/>
    </row>
    <row r="68" spans="2:12" x14ac:dyDescent="0.2">
      <c r="B68" s="33" t="s">
        <v>7</v>
      </c>
      <c r="C68" s="34">
        <v>44894</v>
      </c>
      <c r="D68" s="351" t="s">
        <v>193</v>
      </c>
      <c r="E68" s="351" t="s">
        <v>193</v>
      </c>
      <c r="F68" s="189" t="s">
        <v>195</v>
      </c>
      <c r="G68" s="189" t="s">
        <v>195</v>
      </c>
      <c r="H68" s="189" t="s">
        <v>195</v>
      </c>
      <c r="I68" s="48"/>
      <c r="J68" s="268" t="s">
        <v>192</v>
      </c>
      <c r="K68" s="268" t="s">
        <v>192</v>
      </c>
      <c r="L68" s="291" t="s">
        <v>192</v>
      </c>
    </row>
    <row r="69" spans="2:12" x14ac:dyDescent="0.2">
      <c r="B69" s="39" t="s">
        <v>8</v>
      </c>
      <c r="C69" s="34">
        <v>44895</v>
      </c>
      <c r="D69" s="48"/>
      <c r="E69" s="48"/>
      <c r="F69" s="48"/>
      <c r="G69" s="48"/>
      <c r="H69" s="48"/>
      <c r="I69" s="48"/>
      <c r="J69" s="48"/>
      <c r="K69" s="48"/>
      <c r="L69" s="50"/>
    </row>
    <row r="70" spans="2:12" x14ac:dyDescent="0.2">
      <c r="B70" s="33" t="s">
        <v>9</v>
      </c>
      <c r="C70" s="34">
        <v>44896</v>
      </c>
      <c r="D70" s="48"/>
      <c r="E70" s="48"/>
      <c r="F70" s="48"/>
      <c r="G70" s="48"/>
      <c r="H70" s="48"/>
      <c r="I70" s="48"/>
      <c r="J70" s="48"/>
      <c r="K70" s="48"/>
      <c r="L70" s="50"/>
    </row>
    <row r="71" spans="2:12" ht="13.5" thickBot="1" x14ac:dyDescent="0.25">
      <c r="B71" s="192" t="s">
        <v>10</v>
      </c>
      <c r="C71" s="83">
        <v>44897</v>
      </c>
      <c r="D71" s="84"/>
      <c r="E71" s="84"/>
      <c r="F71" s="84"/>
      <c r="G71" s="84"/>
      <c r="H71" s="84"/>
      <c r="I71" s="84"/>
      <c r="J71" s="84"/>
      <c r="K71" s="84"/>
      <c r="L71" s="193"/>
    </row>
    <row r="72" spans="2:12" x14ac:dyDescent="0.2">
      <c r="B72" s="194" t="s">
        <v>112</v>
      </c>
      <c r="C72" s="195"/>
      <c r="D72" s="195"/>
      <c r="E72" s="195"/>
      <c r="F72" s="195"/>
      <c r="G72" s="195"/>
      <c r="H72" s="195"/>
      <c r="I72" s="195"/>
      <c r="J72" s="195"/>
      <c r="K72" s="195"/>
      <c r="L72" s="196"/>
    </row>
    <row r="73" spans="2:12" ht="13.5" thickBot="1" x14ac:dyDescent="0.25">
      <c r="B73" s="197"/>
      <c r="C73" s="198"/>
      <c r="D73" s="198"/>
      <c r="E73" s="198"/>
      <c r="F73" s="198"/>
      <c r="G73" s="198"/>
      <c r="H73" s="198"/>
      <c r="I73" s="198"/>
      <c r="J73" s="198"/>
      <c r="K73" s="198"/>
      <c r="L73" s="199"/>
    </row>
    <row r="74" spans="2:12" x14ac:dyDescent="0.2">
      <c r="B74" s="194" t="s">
        <v>59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6"/>
    </row>
    <row r="75" spans="2:12" ht="13.5" thickBot="1" x14ac:dyDescent="0.25">
      <c r="B75" s="197"/>
      <c r="C75" s="198"/>
      <c r="D75" s="198"/>
      <c r="E75" s="198"/>
      <c r="F75" s="198"/>
      <c r="G75" s="198"/>
      <c r="H75" s="198"/>
      <c r="I75" s="198"/>
      <c r="J75" s="198"/>
      <c r="K75" s="198"/>
      <c r="L75" s="199"/>
    </row>
    <row r="76" spans="2:12" x14ac:dyDescent="0.2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</row>
    <row r="77" spans="2:12" x14ac:dyDescent="0.2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</row>
    <row r="78" spans="2:12" x14ac:dyDescent="0.2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</row>
    <row r="79" spans="2:12" x14ac:dyDescent="0.2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</row>
    <row r="80" spans="2:12" x14ac:dyDescent="0.2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</row>
    <row r="81" spans="2:12" x14ac:dyDescent="0.2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</row>
    <row r="82" spans="2:12" x14ac:dyDescent="0.2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</row>
    <row r="83" spans="2:12" x14ac:dyDescent="0.2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</row>
    <row r="84" spans="2:12" x14ac:dyDescent="0.2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</row>
    <row r="85" spans="2:12" x14ac:dyDescent="0.2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</row>
    <row r="86" spans="2:12" x14ac:dyDescent="0.2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</row>
    <row r="87" spans="2:12" x14ac:dyDescent="0.2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</row>
    <row r="88" spans="2:12" x14ac:dyDescent="0.2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</row>
    <row r="89" spans="2:12" x14ac:dyDescent="0.2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</row>
    <row r="90" spans="2:12" x14ac:dyDescent="0.2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2:12" x14ac:dyDescent="0.2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2:12" x14ac:dyDescent="0.2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2:12" x14ac:dyDescent="0.2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2:12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2:12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2:12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</row>
    <row r="97" spans="2:12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</row>
    <row r="98" spans="2:12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</row>
    <row r="99" spans="2:12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2:12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</row>
    <row r="101" spans="2:12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</row>
    <row r="102" spans="2:12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2:12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2:12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</row>
    <row r="105" spans="2:12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</row>
    <row r="106" spans="2:12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2:12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</row>
    <row r="108" spans="2:12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</row>
    <row r="109" spans="2:12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2:12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2:12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2" spans="2:12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  <row r="113" spans="2:12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2:12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</row>
    <row r="115" spans="2:12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2:12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2:12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2:12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2:12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</row>
    <row r="120" spans="2:12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</row>
    <row r="121" spans="2:12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</row>
    <row r="122" spans="2:12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</row>
    <row r="123" spans="2:12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</row>
    <row r="124" spans="2:12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</row>
    <row r="125" spans="2:12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</row>
    <row r="126" spans="2:12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</row>
    <row r="127" spans="2:12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</row>
    <row r="128" spans="2:12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</row>
    <row r="129" spans="2:12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</row>
    <row r="130" spans="2:12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</row>
    <row r="131" spans="2:12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</row>
    <row r="132" spans="2:12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</row>
    <row r="133" spans="2:12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</row>
    <row r="134" spans="2:12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</row>
    <row r="135" spans="2:12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</row>
    <row r="136" spans="2:12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</row>
    <row r="137" spans="2:12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</row>
    <row r="138" spans="2:12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</row>
    <row r="139" spans="2:12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</row>
    <row r="140" spans="2:12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</row>
    <row r="141" spans="2:12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</row>
    <row r="142" spans="2:12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</row>
    <row r="143" spans="2:12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2:12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</row>
    <row r="145" spans="2:12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2:12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</row>
    <row r="147" spans="2:12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2:12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</row>
    <row r="149" spans="2:12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2:12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2:12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</row>
    <row r="152" spans="2:12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  <row r="498" spans="2:12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</row>
    <row r="499" spans="2:12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</row>
    <row r="500" spans="2:12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</row>
    <row r="501" spans="2:12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</row>
    <row r="502" spans="2:12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</row>
    <row r="503" spans="2:12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</row>
    <row r="504" spans="2:12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</row>
    <row r="505" spans="2:12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</row>
    <row r="506" spans="2:12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</row>
    <row r="507" spans="2:12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</row>
    <row r="508" spans="2:12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</row>
    <row r="509" spans="2:12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</row>
    <row r="510" spans="2:12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</row>
    <row r="511" spans="2:12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</row>
    <row r="512" spans="2:12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</row>
    <row r="513" spans="2:12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</row>
    <row r="514" spans="2:12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</row>
    <row r="515" spans="2:12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</row>
    <row r="516" spans="2:12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2:12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2:12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2:12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2:12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2:12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2" spans="2:12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</row>
    <row r="523" spans="2:12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2:12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2:12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2:12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2:12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2:12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2:12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</row>
    <row r="530" spans="2:12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</row>
    <row r="531" spans="2:12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</row>
    <row r="532" spans="2:12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</row>
    <row r="533" spans="2:12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</row>
    <row r="534" spans="2:12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</row>
    <row r="535" spans="2:12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</row>
    <row r="536" spans="2:12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</row>
    <row r="537" spans="2:12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</row>
    <row r="538" spans="2:12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</row>
    <row r="539" spans="2:12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</row>
    <row r="540" spans="2:12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</row>
    <row r="541" spans="2:12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</row>
    <row r="542" spans="2:12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</row>
    <row r="543" spans="2:12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</row>
    <row r="544" spans="2:12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</row>
    <row r="545" spans="2:12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</row>
    <row r="546" spans="2:12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</row>
    <row r="547" spans="2:12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</row>
    <row r="548" spans="2:12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</row>
    <row r="549" spans="2:12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</row>
    <row r="550" spans="2:12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</row>
    <row r="551" spans="2:12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</row>
    <row r="552" spans="2:12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</row>
    <row r="553" spans="2:12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</row>
    <row r="554" spans="2:12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</row>
    <row r="555" spans="2:12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</row>
    <row r="556" spans="2:12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</row>
    <row r="557" spans="2:12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</row>
    <row r="558" spans="2:12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</row>
    <row r="559" spans="2:12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</row>
    <row r="560" spans="2:12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</row>
    <row r="561" spans="2:12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</row>
    <row r="562" spans="2:12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</row>
    <row r="563" spans="2:12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</row>
    <row r="564" spans="2:12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</row>
    <row r="565" spans="2:12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</row>
    <row r="566" spans="2:12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</row>
    <row r="567" spans="2:12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</row>
    <row r="568" spans="2:12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</row>
    <row r="569" spans="2:12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</row>
    <row r="570" spans="2:12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</row>
    <row r="571" spans="2:12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</row>
    <row r="572" spans="2:12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</row>
    <row r="573" spans="2:12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</row>
    <row r="574" spans="2:12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</row>
    <row r="575" spans="2:12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</row>
    <row r="576" spans="2:12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</row>
    <row r="577" spans="2:12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</row>
    <row r="578" spans="2:12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</row>
    <row r="579" spans="2:12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</row>
    <row r="580" spans="2:12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</row>
    <row r="581" spans="2:12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</row>
    <row r="582" spans="2:12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</row>
    <row r="583" spans="2:12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</row>
    <row r="584" spans="2:12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</row>
    <row r="585" spans="2:12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</row>
    <row r="586" spans="2:12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</row>
    <row r="587" spans="2:12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</row>
    <row r="588" spans="2:12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</row>
    <row r="589" spans="2:12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</row>
    <row r="590" spans="2:12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</row>
    <row r="591" spans="2:12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</row>
    <row r="592" spans="2:12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</row>
    <row r="593" spans="2:12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</row>
    <row r="594" spans="2:12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</row>
    <row r="595" spans="2:12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</row>
    <row r="596" spans="2:12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</row>
    <row r="597" spans="2:12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</row>
    <row r="598" spans="2:12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</row>
    <row r="599" spans="2:12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</row>
    <row r="600" spans="2:12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</row>
    <row r="601" spans="2:12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</row>
    <row r="602" spans="2:12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</row>
    <row r="603" spans="2:12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</row>
    <row r="604" spans="2:12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</row>
    <row r="605" spans="2:12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</row>
    <row r="606" spans="2:12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</row>
    <row r="607" spans="2:12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</row>
    <row r="608" spans="2:12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</row>
    <row r="609" spans="2:12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</row>
    <row r="610" spans="2:12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</row>
    <row r="611" spans="2:12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</row>
    <row r="612" spans="2:12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</row>
    <row r="613" spans="2:12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</row>
    <row r="614" spans="2:12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</row>
    <row r="615" spans="2:12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</row>
    <row r="616" spans="2:12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</row>
    <row r="617" spans="2:12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</row>
    <row r="618" spans="2:12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</row>
    <row r="619" spans="2:12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</row>
    <row r="620" spans="2:12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</row>
    <row r="621" spans="2:12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</row>
    <row r="622" spans="2:12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</row>
    <row r="623" spans="2:12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</row>
    <row r="624" spans="2:12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</row>
    <row r="625" spans="2:12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</row>
    <row r="626" spans="2:12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</row>
    <row r="627" spans="2:12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</row>
    <row r="628" spans="2:12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</row>
    <row r="629" spans="2:12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</row>
    <row r="630" spans="2:12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</row>
    <row r="631" spans="2:12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</row>
    <row r="632" spans="2:12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</row>
    <row r="633" spans="2:12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</row>
    <row r="634" spans="2:12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</row>
    <row r="635" spans="2:12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</row>
    <row r="636" spans="2:12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</row>
    <row r="637" spans="2:12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</row>
    <row r="638" spans="2:12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</row>
    <row r="639" spans="2:12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</row>
    <row r="640" spans="2:12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</row>
    <row r="641" spans="2:12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</row>
    <row r="642" spans="2:12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</row>
    <row r="643" spans="2:12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</row>
    <row r="644" spans="2:12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</row>
    <row r="645" spans="2:12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</row>
    <row r="646" spans="2:12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</row>
    <row r="647" spans="2:12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</row>
    <row r="648" spans="2:12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</row>
    <row r="649" spans="2:12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</row>
    <row r="650" spans="2:12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</row>
    <row r="651" spans="2:12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</row>
    <row r="652" spans="2:12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</row>
    <row r="653" spans="2:12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</row>
    <row r="654" spans="2:12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</row>
    <row r="655" spans="2:12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</row>
    <row r="656" spans="2:12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</row>
    <row r="657" spans="2:12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</row>
    <row r="658" spans="2:12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</row>
    <row r="659" spans="2:12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</row>
    <row r="660" spans="2:12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</row>
    <row r="661" spans="2:12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</row>
    <row r="662" spans="2:12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</row>
    <row r="663" spans="2:12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</row>
    <row r="664" spans="2:12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</row>
    <row r="665" spans="2:12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</row>
    <row r="666" spans="2:12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</row>
    <row r="667" spans="2:12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</row>
    <row r="668" spans="2:12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</row>
    <row r="669" spans="2:12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</row>
    <row r="670" spans="2:12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</row>
    <row r="671" spans="2:12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</row>
    <row r="672" spans="2:12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</row>
    <row r="673" spans="2:12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</row>
    <row r="674" spans="2:12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</row>
    <row r="675" spans="2:12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</row>
    <row r="676" spans="2:12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</row>
    <row r="677" spans="2:12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</row>
    <row r="678" spans="2:12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</row>
    <row r="679" spans="2:12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</row>
    <row r="680" spans="2:12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</row>
    <row r="681" spans="2:12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</row>
    <row r="682" spans="2:12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</row>
    <row r="683" spans="2:12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</row>
    <row r="684" spans="2:12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</row>
    <row r="685" spans="2:12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</row>
    <row r="686" spans="2:12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</row>
    <row r="687" spans="2:12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</row>
    <row r="688" spans="2:12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</row>
    <row r="689" spans="2:12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</row>
    <row r="690" spans="2:12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</row>
    <row r="691" spans="2:12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</row>
    <row r="692" spans="2:12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</row>
    <row r="693" spans="2:12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</row>
    <row r="694" spans="2:12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</row>
    <row r="695" spans="2:12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</row>
    <row r="696" spans="2:12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</row>
    <row r="697" spans="2:12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</row>
    <row r="698" spans="2:12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</row>
    <row r="699" spans="2:12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</row>
    <row r="700" spans="2:12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</row>
    <row r="701" spans="2:12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</row>
    <row r="702" spans="2:12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</row>
    <row r="703" spans="2:12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</row>
    <row r="704" spans="2:12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</row>
    <row r="705" spans="2:12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</row>
    <row r="706" spans="2:12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</row>
    <row r="707" spans="2:12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</row>
    <row r="708" spans="2:12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</row>
    <row r="709" spans="2:12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</row>
    <row r="710" spans="2:12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</row>
    <row r="711" spans="2:12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</row>
    <row r="712" spans="2:12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</row>
    <row r="713" spans="2:12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</row>
    <row r="714" spans="2:12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</row>
    <row r="715" spans="2:12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</row>
    <row r="716" spans="2:12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</row>
    <row r="717" spans="2:12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</row>
    <row r="718" spans="2:12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</row>
    <row r="719" spans="2:12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</row>
    <row r="720" spans="2:12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</row>
    <row r="721" spans="2:12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</row>
    <row r="722" spans="2:12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</row>
    <row r="723" spans="2:12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</row>
    <row r="724" spans="2:12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</row>
    <row r="725" spans="2:12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</row>
    <row r="726" spans="2:12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</row>
    <row r="727" spans="2:12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</row>
    <row r="728" spans="2:12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</row>
    <row r="729" spans="2:12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</row>
    <row r="730" spans="2:12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</row>
    <row r="731" spans="2:12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</row>
    <row r="732" spans="2:12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</row>
    <row r="733" spans="2:12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</row>
    <row r="734" spans="2:12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</row>
    <row r="735" spans="2:12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</row>
    <row r="736" spans="2:12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</row>
    <row r="737" spans="2:12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</row>
    <row r="738" spans="2:12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</row>
    <row r="739" spans="2:12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</row>
    <row r="740" spans="2:12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</row>
    <row r="741" spans="2:12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</row>
    <row r="742" spans="2:12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</row>
    <row r="743" spans="2:12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</row>
    <row r="744" spans="2:12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</row>
    <row r="745" spans="2:12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</row>
    <row r="746" spans="2:12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</row>
    <row r="747" spans="2:12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</row>
    <row r="748" spans="2:12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</row>
    <row r="749" spans="2:12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</row>
    <row r="750" spans="2:12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</row>
    <row r="751" spans="2:12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</row>
    <row r="752" spans="2:12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</row>
    <row r="753" spans="2:12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</row>
    <row r="754" spans="2:12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</row>
    <row r="755" spans="2:12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</row>
    <row r="756" spans="2:12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</row>
    <row r="757" spans="2:12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</row>
    <row r="758" spans="2:12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</row>
    <row r="759" spans="2:12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</row>
    <row r="760" spans="2:12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</row>
    <row r="761" spans="2:12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</row>
    <row r="762" spans="2:12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</row>
    <row r="763" spans="2:12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</row>
    <row r="764" spans="2:12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</row>
    <row r="765" spans="2:12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</row>
    <row r="766" spans="2:12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</row>
    <row r="767" spans="2:12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</row>
    <row r="768" spans="2:12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</row>
    <row r="769" spans="2:12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</row>
    <row r="770" spans="2:12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</row>
    <row r="771" spans="2:12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</row>
    <row r="772" spans="2:12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</row>
    <row r="773" spans="2:12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</row>
    <row r="774" spans="2:12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</row>
    <row r="775" spans="2:12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</row>
    <row r="776" spans="2:12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</row>
    <row r="777" spans="2:12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</row>
    <row r="778" spans="2:12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</row>
    <row r="779" spans="2:12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</row>
    <row r="780" spans="2:12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</row>
    <row r="781" spans="2:12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</row>
    <row r="782" spans="2:12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</row>
    <row r="783" spans="2:12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</row>
    <row r="784" spans="2:12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</row>
    <row r="785" spans="2:12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</row>
    <row r="786" spans="2:12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</row>
    <row r="787" spans="2:12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</row>
    <row r="788" spans="2:12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</row>
    <row r="789" spans="2:12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</row>
    <row r="790" spans="2:12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</row>
    <row r="791" spans="2:12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</row>
    <row r="792" spans="2:12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</row>
    <row r="793" spans="2:12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</row>
    <row r="794" spans="2:12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</row>
    <row r="795" spans="2:12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2:12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2:12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</row>
    <row r="798" spans="2:12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</row>
    <row r="799" spans="2:12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</row>
    <row r="800" spans="2:12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</row>
    <row r="801" spans="2:12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</row>
    <row r="802" spans="2:12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</row>
    <row r="803" spans="2:12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</row>
    <row r="804" spans="2:12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</row>
    <row r="805" spans="2:12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</row>
    <row r="806" spans="2:12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</row>
    <row r="807" spans="2:12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</row>
    <row r="808" spans="2:12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</row>
    <row r="809" spans="2:12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</row>
    <row r="810" spans="2:12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</row>
    <row r="811" spans="2:12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</row>
    <row r="812" spans="2:12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</row>
    <row r="813" spans="2:12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</row>
    <row r="814" spans="2:12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</row>
    <row r="815" spans="2:12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</row>
    <row r="816" spans="2:12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</row>
    <row r="817" spans="2:12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</row>
    <row r="818" spans="2:12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</row>
    <row r="819" spans="2:12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</row>
    <row r="820" spans="2:12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</row>
    <row r="821" spans="2:12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</row>
    <row r="822" spans="2:12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</row>
    <row r="823" spans="2:12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</row>
    <row r="824" spans="2:12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</row>
    <row r="825" spans="2:12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</row>
    <row r="826" spans="2:12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</row>
    <row r="827" spans="2:12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</row>
    <row r="828" spans="2:12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</row>
    <row r="829" spans="2:12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</row>
    <row r="830" spans="2:12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</row>
    <row r="831" spans="2:12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</row>
    <row r="832" spans="2:12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</row>
    <row r="833" spans="2:12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</row>
    <row r="834" spans="2:12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</row>
    <row r="835" spans="2:12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</row>
    <row r="836" spans="2:12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</row>
    <row r="837" spans="2:12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</row>
    <row r="838" spans="2:12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2:12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</row>
    <row r="840" spans="2:12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</row>
    <row r="841" spans="2:12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</row>
    <row r="842" spans="2:12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</row>
    <row r="843" spans="2:12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</row>
    <row r="844" spans="2:12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</row>
    <row r="845" spans="2:12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</row>
    <row r="846" spans="2:12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</row>
    <row r="847" spans="2:12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</row>
    <row r="848" spans="2:12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</row>
    <row r="849" spans="2:12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</row>
    <row r="850" spans="2:12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</row>
    <row r="851" spans="2:12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</row>
    <row r="852" spans="2:12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</row>
    <row r="853" spans="2:12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</row>
    <row r="854" spans="2:12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</row>
    <row r="855" spans="2:12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</row>
    <row r="856" spans="2:12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</row>
    <row r="857" spans="2:12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</row>
    <row r="858" spans="2:12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</row>
    <row r="859" spans="2:12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</row>
    <row r="860" spans="2:12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</row>
    <row r="861" spans="2:12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</row>
    <row r="862" spans="2:12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</row>
    <row r="863" spans="2:12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</row>
    <row r="864" spans="2:12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</row>
    <row r="865" spans="2:12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</row>
    <row r="866" spans="2:12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</row>
    <row r="867" spans="2:12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</row>
    <row r="868" spans="2:12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</row>
    <row r="869" spans="2:12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</row>
    <row r="870" spans="2:12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</row>
    <row r="871" spans="2:12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</row>
    <row r="872" spans="2:12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</row>
    <row r="873" spans="2:12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</row>
    <row r="874" spans="2:12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</row>
    <row r="875" spans="2:12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</row>
    <row r="876" spans="2:12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</row>
    <row r="877" spans="2:12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</row>
    <row r="878" spans="2:12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</row>
    <row r="879" spans="2:12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</row>
    <row r="880" spans="2:12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</row>
    <row r="881" spans="2:12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</row>
    <row r="882" spans="2:12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</row>
    <row r="883" spans="2:12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</row>
    <row r="884" spans="2:12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</row>
    <row r="885" spans="2:12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</row>
    <row r="886" spans="2:12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</row>
    <row r="887" spans="2:12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</row>
    <row r="888" spans="2:12" x14ac:dyDescent="0.2"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</row>
    <row r="889" spans="2:12" x14ac:dyDescent="0.2"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</row>
    <row r="890" spans="2:12" x14ac:dyDescent="0.2"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</row>
    <row r="891" spans="2:12" x14ac:dyDescent="0.2"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</row>
    <row r="892" spans="2:12" x14ac:dyDescent="0.2"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</row>
    <row r="893" spans="2:12" x14ac:dyDescent="0.2"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</row>
    <row r="894" spans="2:12" x14ac:dyDescent="0.2"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</row>
    <row r="895" spans="2:12" x14ac:dyDescent="0.2"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</row>
    <row r="896" spans="2:12" x14ac:dyDescent="0.2"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</row>
    <row r="897" spans="2:24" x14ac:dyDescent="0.2"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</row>
    <row r="898" spans="2:24" x14ac:dyDescent="0.2">
      <c r="B898" s="3"/>
      <c r="C898" s="3"/>
      <c r="D898" s="3"/>
      <c r="E898" s="3"/>
      <c r="F898" s="3"/>
      <c r="G898" s="3"/>
      <c r="H898" s="3"/>
      <c r="I898" s="3"/>
      <c r="J898" s="4"/>
      <c r="K898" s="4"/>
      <c r="L898" s="4"/>
    </row>
    <row r="899" spans="2:24" x14ac:dyDescent="0.2"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2:24" x14ac:dyDescent="0.2"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2:24" x14ac:dyDescent="0.2"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2:24" x14ac:dyDescent="0.2"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2:24" x14ac:dyDescent="0.2"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2:24" x14ac:dyDescent="0.2"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2:24" x14ac:dyDescent="0.2"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2:24" x14ac:dyDescent="0.2"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2:24" x14ac:dyDescent="0.2"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2:24" x14ac:dyDescent="0.2"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2:24" x14ac:dyDescent="0.2"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2:24" x14ac:dyDescent="0.2"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2:24" x14ac:dyDescent="0.2"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2:24" x14ac:dyDescent="0.2"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5:24" x14ac:dyDescent="0.2"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5:24" x14ac:dyDescent="0.2"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5:24" x14ac:dyDescent="0.2"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5:24" x14ac:dyDescent="0.2"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5:24" x14ac:dyDescent="0.2"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5:24" x14ac:dyDescent="0.2"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5:24" x14ac:dyDescent="0.2"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5:24" x14ac:dyDescent="0.2"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5:24" x14ac:dyDescent="0.2"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5:24" x14ac:dyDescent="0.2"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5:24" x14ac:dyDescent="0.2"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5:24" x14ac:dyDescent="0.2"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5:24" x14ac:dyDescent="0.2"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5:24" x14ac:dyDescent="0.2"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5:24" x14ac:dyDescent="0.2"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5:24" x14ac:dyDescent="0.2"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5:24" x14ac:dyDescent="0.2"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5:24" x14ac:dyDescent="0.2"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5:24" x14ac:dyDescent="0.2"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5:24" x14ac:dyDescent="0.2"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5:24" x14ac:dyDescent="0.2"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5:24" x14ac:dyDescent="0.2"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5:24" x14ac:dyDescent="0.2"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5:24" x14ac:dyDescent="0.2"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5:24" x14ac:dyDescent="0.2"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5:24" x14ac:dyDescent="0.2"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5:24" x14ac:dyDescent="0.2"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5:24" x14ac:dyDescent="0.2"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5:24" x14ac:dyDescent="0.2"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5:24" x14ac:dyDescent="0.2"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5:24" x14ac:dyDescent="0.2"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5:24" x14ac:dyDescent="0.2"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5:24" x14ac:dyDescent="0.2"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5:24" x14ac:dyDescent="0.2"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5:24" x14ac:dyDescent="0.2"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5:24" x14ac:dyDescent="0.2"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5:24" x14ac:dyDescent="0.2"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5:24" x14ac:dyDescent="0.2"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5:24" x14ac:dyDescent="0.2"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5:24" x14ac:dyDescent="0.2"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5:24" x14ac:dyDescent="0.2"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5:24" x14ac:dyDescent="0.2"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5:24" x14ac:dyDescent="0.2"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5:24" x14ac:dyDescent="0.2"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5:24" x14ac:dyDescent="0.2"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5:24" x14ac:dyDescent="0.2"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5:24" x14ac:dyDescent="0.2"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5:24" x14ac:dyDescent="0.2"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5:24" x14ac:dyDescent="0.2"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5:24" x14ac:dyDescent="0.2"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5:24" x14ac:dyDescent="0.2"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5:24" x14ac:dyDescent="0.2"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5:24" x14ac:dyDescent="0.2"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5:24" x14ac:dyDescent="0.2"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5:24" x14ac:dyDescent="0.2"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5:24" x14ac:dyDescent="0.2"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5:24" x14ac:dyDescent="0.2"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5:24" x14ac:dyDescent="0.2"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5:24" x14ac:dyDescent="0.2"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5:24" x14ac:dyDescent="0.2"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5:24" x14ac:dyDescent="0.2"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5:24" x14ac:dyDescent="0.2"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5:24" x14ac:dyDescent="0.2"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5:24" x14ac:dyDescent="0.2"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5:24" x14ac:dyDescent="0.2"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5:24" x14ac:dyDescent="0.2"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5:24" x14ac:dyDescent="0.2"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5:24" x14ac:dyDescent="0.2"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5:24" x14ac:dyDescent="0.2"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5:24" x14ac:dyDescent="0.2"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5:24" x14ac:dyDescent="0.2"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5:24" x14ac:dyDescent="0.2"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5:24" x14ac:dyDescent="0.2"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5:24" x14ac:dyDescent="0.2"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5:24" x14ac:dyDescent="0.2"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5:24" x14ac:dyDescent="0.2"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5:24" x14ac:dyDescent="0.2"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5:24" x14ac:dyDescent="0.2"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5:24" x14ac:dyDescent="0.2"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5:24" x14ac:dyDescent="0.2"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5:24" x14ac:dyDescent="0.2"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5:24" x14ac:dyDescent="0.2"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5:24" x14ac:dyDescent="0.2"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5:24" x14ac:dyDescent="0.2"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5:24" x14ac:dyDescent="0.2"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5:24" x14ac:dyDescent="0.2"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5:24" x14ac:dyDescent="0.2"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5:24" x14ac:dyDescent="0.2"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5:24" x14ac:dyDescent="0.2"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5:24" x14ac:dyDescent="0.2"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5:24" x14ac:dyDescent="0.2"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5:24" x14ac:dyDescent="0.2"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5:24" x14ac:dyDescent="0.2"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5:24" x14ac:dyDescent="0.2"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5:24" x14ac:dyDescent="0.2"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5:24" x14ac:dyDescent="0.2"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5:24" x14ac:dyDescent="0.2"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5:24" x14ac:dyDescent="0.2"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5:24" x14ac:dyDescent="0.2"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5:24" x14ac:dyDescent="0.2"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5:24" x14ac:dyDescent="0.2"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5:24" x14ac:dyDescent="0.2"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5:24" x14ac:dyDescent="0.2"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5:24" x14ac:dyDescent="0.2"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5:24" x14ac:dyDescent="0.2"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5:24" x14ac:dyDescent="0.2"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5:24" x14ac:dyDescent="0.2"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5:24" x14ac:dyDescent="0.2"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5:24" x14ac:dyDescent="0.2"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5:24" x14ac:dyDescent="0.2"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  <row r="1023" spans="15:24" x14ac:dyDescent="0.2">
      <c r="O1023" s="1"/>
      <c r="P1023" s="1"/>
      <c r="Q1023" s="1"/>
      <c r="R1023" s="1"/>
      <c r="S1023" s="1"/>
      <c r="T1023" s="1"/>
      <c r="U1023" s="1"/>
      <c r="V1023" s="1"/>
      <c r="W1023" s="1"/>
      <c r="X1023" s="1"/>
    </row>
    <row r="1024" spans="15:24" x14ac:dyDescent="0.2">
      <c r="O1024" s="1"/>
      <c r="P1024" s="1"/>
      <c r="Q1024" s="1"/>
      <c r="R1024" s="1"/>
      <c r="S1024" s="1"/>
      <c r="T1024" s="1"/>
      <c r="U1024" s="1"/>
      <c r="V1024" s="1"/>
      <c r="W1024" s="1"/>
      <c r="X1024" s="1"/>
    </row>
    <row r="1025" spans="15:24" x14ac:dyDescent="0.2">
      <c r="O1025" s="1"/>
      <c r="P1025" s="1"/>
      <c r="Q1025" s="1"/>
      <c r="R1025" s="1"/>
      <c r="S1025" s="1"/>
      <c r="T1025" s="1"/>
      <c r="U1025" s="1"/>
      <c r="V1025" s="1"/>
      <c r="W1025" s="1"/>
      <c r="X1025" s="1"/>
    </row>
    <row r="1026" spans="15:24" x14ac:dyDescent="0.2"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5:24" x14ac:dyDescent="0.2">
      <c r="O1027" s="1"/>
      <c r="P1027" s="1"/>
      <c r="Q1027" s="1"/>
      <c r="R1027" s="1"/>
      <c r="S1027" s="1"/>
      <c r="T1027" s="1"/>
      <c r="U1027" s="1"/>
      <c r="V1027" s="1"/>
      <c r="W1027" s="1"/>
      <c r="X1027" s="1"/>
    </row>
    <row r="1028" spans="15:24" x14ac:dyDescent="0.2">
      <c r="O1028" s="1"/>
      <c r="P1028" s="1"/>
      <c r="Q1028" s="1"/>
      <c r="R1028" s="1"/>
      <c r="S1028" s="1"/>
      <c r="T1028" s="1"/>
      <c r="U1028" s="1"/>
      <c r="V1028" s="1"/>
      <c r="W1028" s="1"/>
      <c r="X1028" s="1"/>
    </row>
    <row r="1029" spans="15:24" x14ac:dyDescent="0.2">
      <c r="O1029" s="1"/>
      <c r="P1029" s="1"/>
      <c r="Q1029" s="1"/>
      <c r="R1029" s="1"/>
      <c r="S1029" s="1"/>
      <c r="T1029" s="1"/>
      <c r="U1029" s="1"/>
      <c r="V1029" s="1"/>
      <c r="W1029" s="1"/>
      <c r="X1029" s="1"/>
    </row>
    <row r="1030" spans="15:24" x14ac:dyDescent="0.2">
      <c r="O1030" s="1"/>
      <c r="P1030" s="1"/>
      <c r="Q1030" s="1"/>
      <c r="R1030" s="1"/>
      <c r="S1030" s="1"/>
      <c r="T1030" s="1"/>
      <c r="U1030" s="1"/>
      <c r="V1030" s="1"/>
      <c r="W1030" s="1"/>
      <c r="X1030" s="1"/>
    </row>
    <row r="1031" spans="15:24" x14ac:dyDescent="0.2">
      <c r="O1031" s="1"/>
      <c r="P1031" s="1"/>
      <c r="Q1031" s="1"/>
      <c r="R1031" s="1"/>
      <c r="S1031" s="1"/>
      <c r="T1031" s="1"/>
      <c r="U1031" s="1"/>
      <c r="V1031" s="1"/>
      <c r="W1031" s="1"/>
      <c r="X1031" s="1"/>
    </row>
    <row r="1032" spans="15:24" x14ac:dyDescent="0.2">
      <c r="O1032" s="1"/>
      <c r="P1032" s="1"/>
      <c r="Q1032" s="1"/>
      <c r="R1032" s="1"/>
      <c r="S1032" s="1"/>
      <c r="T1032" s="1"/>
      <c r="U1032" s="1"/>
      <c r="V1032" s="1"/>
      <c r="W1032" s="1"/>
      <c r="X1032" s="1"/>
    </row>
    <row r="1033" spans="15:24" x14ac:dyDescent="0.2">
      <c r="O1033" s="1"/>
      <c r="P1033" s="1"/>
      <c r="Q1033" s="1"/>
      <c r="R1033" s="1"/>
      <c r="S1033" s="1"/>
      <c r="T1033" s="1"/>
      <c r="U1033" s="1"/>
      <c r="V1033" s="1"/>
      <c r="W1033" s="1"/>
      <c r="X1033" s="1"/>
    </row>
    <row r="1034" spans="15:24" x14ac:dyDescent="0.2">
      <c r="O1034" s="1"/>
      <c r="P1034" s="1"/>
      <c r="Q1034" s="1"/>
      <c r="R1034" s="1"/>
      <c r="S1034" s="1"/>
      <c r="T1034" s="1"/>
      <c r="U1034" s="1"/>
      <c r="V1034" s="1"/>
      <c r="W1034" s="1"/>
      <c r="X1034" s="1"/>
    </row>
    <row r="1035" spans="15:24" x14ac:dyDescent="0.2">
      <c r="O1035" s="1"/>
      <c r="P1035" s="1"/>
      <c r="Q1035" s="1"/>
      <c r="R1035" s="1"/>
      <c r="S1035" s="1"/>
      <c r="T1035" s="1"/>
      <c r="U1035" s="1"/>
      <c r="V1035" s="1"/>
      <c r="W1035" s="1"/>
      <c r="X1035" s="1"/>
    </row>
    <row r="1036" spans="15:24" x14ac:dyDescent="0.2">
      <c r="O1036" s="1"/>
      <c r="P1036" s="1"/>
      <c r="Q1036" s="1"/>
      <c r="R1036" s="1"/>
      <c r="S1036" s="1"/>
      <c r="T1036" s="1"/>
      <c r="U1036" s="1"/>
      <c r="V1036" s="1"/>
      <c r="W1036" s="1"/>
      <c r="X1036" s="1"/>
    </row>
    <row r="1037" spans="15:24" x14ac:dyDescent="0.2">
      <c r="O1037" s="1"/>
      <c r="P1037" s="1"/>
      <c r="Q1037" s="1"/>
      <c r="R1037" s="1"/>
      <c r="S1037" s="1"/>
      <c r="T1037" s="1"/>
      <c r="U1037" s="1"/>
      <c r="V1037" s="1"/>
      <c r="W1037" s="1"/>
      <c r="X1037" s="1"/>
    </row>
    <row r="1038" spans="15:24" x14ac:dyDescent="0.2">
      <c r="O1038" s="1"/>
      <c r="P1038" s="1"/>
      <c r="Q1038" s="1"/>
      <c r="R1038" s="1"/>
      <c r="S1038" s="1"/>
      <c r="T1038" s="1"/>
      <c r="U1038" s="1"/>
      <c r="V1038" s="1"/>
      <c r="W1038" s="1"/>
      <c r="X1038" s="1"/>
    </row>
    <row r="1039" spans="15:24" x14ac:dyDescent="0.2">
      <c r="O1039" s="1"/>
      <c r="P1039" s="1"/>
      <c r="Q1039" s="1"/>
      <c r="R1039" s="1"/>
      <c r="S1039" s="1"/>
      <c r="T1039" s="1"/>
      <c r="U1039" s="1"/>
      <c r="V1039" s="1"/>
      <c r="W1039" s="1"/>
      <c r="X1039" s="1"/>
    </row>
    <row r="1040" spans="15:24" x14ac:dyDescent="0.2">
      <c r="O1040" s="1"/>
      <c r="P1040" s="1"/>
      <c r="Q1040" s="1"/>
      <c r="R1040" s="1"/>
      <c r="S1040" s="1"/>
      <c r="T1040" s="1"/>
      <c r="U1040" s="1"/>
      <c r="V1040" s="1"/>
      <c r="W1040" s="1"/>
      <c r="X1040" s="1"/>
    </row>
    <row r="1041" spans="15:24" x14ac:dyDescent="0.2">
      <c r="O1041" s="1"/>
      <c r="P1041" s="1"/>
      <c r="Q1041" s="1"/>
      <c r="R1041" s="1"/>
      <c r="S1041" s="1"/>
      <c r="T1041" s="1"/>
      <c r="U1041" s="1"/>
      <c r="V1041" s="1"/>
      <c r="W1041" s="1"/>
      <c r="X1041" s="1"/>
    </row>
    <row r="1042" spans="15:24" x14ac:dyDescent="0.2">
      <c r="O1042" s="1"/>
      <c r="P1042" s="1"/>
      <c r="Q1042" s="1"/>
      <c r="R1042" s="1"/>
      <c r="S1042" s="1"/>
      <c r="T1042" s="1"/>
      <c r="U1042" s="1"/>
      <c r="V1042" s="1"/>
      <c r="W1042" s="1"/>
      <c r="X1042" s="1"/>
    </row>
    <row r="1043" spans="15:24" x14ac:dyDescent="0.2">
      <c r="O1043" s="1"/>
      <c r="P1043" s="1"/>
      <c r="Q1043" s="1"/>
      <c r="R1043" s="1"/>
      <c r="S1043" s="1"/>
      <c r="T1043" s="1"/>
      <c r="U1043" s="1"/>
      <c r="V1043" s="1"/>
      <c r="W1043" s="1"/>
      <c r="X1043" s="1"/>
    </row>
    <row r="1044" spans="15:24" x14ac:dyDescent="0.2">
      <c r="O1044" s="1"/>
      <c r="P1044" s="1"/>
      <c r="Q1044" s="1"/>
      <c r="R1044" s="1"/>
      <c r="S1044" s="1"/>
      <c r="T1044" s="1"/>
      <c r="U1044" s="1"/>
      <c r="V1044" s="1"/>
      <c r="W1044" s="1"/>
      <c r="X1044" s="1"/>
    </row>
    <row r="1045" spans="15:24" x14ac:dyDescent="0.2">
      <c r="O1045" s="1"/>
      <c r="P1045" s="1"/>
      <c r="Q1045" s="1"/>
      <c r="R1045" s="1"/>
      <c r="S1045" s="1"/>
      <c r="T1045" s="1"/>
      <c r="U1045" s="1"/>
      <c r="V1045" s="1"/>
      <c r="W1045" s="1"/>
      <c r="X1045" s="1"/>
    </row>
    <row r="1046" spans="15:24" x14ac:dyDescent="0.2">
      <c r="O1046" s="1"/>
      <c r="P1046" s="1"/>
      <c r="Q1046" s="1"/>
      <c r="R1046" s="1"/>
      <c r="S1046" s="1"/>
      <c r="T1046" s="1"/>
      <c r="U1046" s="1"/>
      <c r="V1046" s="1"/>
      <c r="W1046" s="1"/>
      <c r="X1046" s="1"/>
    </row>
    <row r="1047" spans="15:24" x14ac:dyDescent="0.2">
      <c r="O1047" s="1"/>
      <c r="P1047" s="1"/>
      <c r="Q1047" s="1"/>
      <c r="R1047" s="1"/>
      <c r="S1047" s="1"/>
      <c r="T1047" s="1"/>
      <c r="U1047" s="1"/>
      <c r="V1047" s="1"/>
      <c r="W1047" s="1"/>
      <c r="X1047" s="1"/>
    </row>
    <row r="1048" spans="15:24" x14ac:dyDescent="0.2">
      <c r="O1048" s="1"/>
      <c r="P1048" s="1"/>
      <c r="Q1048" s="1"/>
      <c r="R1048" s="1"/>
      <c r="S1048" s="1"/>
      <c r="T1048" s="1"/>
      <c r="U1048" s="1"/>
      <c r="V1048" s="1"/>
      <c r="W1048" s="1"/>
      <c r="X1048" s="1"/>
    </row>
    <row r="1049" spans="15:24" x14ac:dyDescent="0.2">
      <c r="O1049" s="1"/>
      <c r="P1049" s="1"/>
      <c r="Q1049" s="1"/>
      <c r="R1049" s="1"/>
      <c r="S1049" s="1"/>
      <c r="T1049" s="1"/>
      <c r="U1049" s="1"/>
      <c r="V1049" s="1"/>
      <c r="W1049" s="1"/>
      <c r="X1049" s="1"/>
    </row>
    <row r="1050" spans="15:24" x14ac:dyDescent="0.2">
      <c r="O1050" s="1"/>
      <c r="P1050" s="1"/>
      <c r="Q1050" s="1"/>
      <c r="R1050" s="1"/>
      <c r="S1050" s="1"/>
      <c r="T1050" s="1"/>
      <c r="U1050" s="1"/>
      <c r="V1050" s="1"/>
      <c r="W1050" s="1"/>
      <c r="X1050" s="1"/>
    </row>
    <row r="1051" spans="15:24" x14ac:dyDescent="0.2">
      <c r="O1051" s="1"/>
      <c r="P1051" s="1"/>
      <c r="Q1051" s="1"/>
      <c r="R1051" s="1"/>
      <c r="S1051" s="1"/>
      <c r="T1051" s="1"/>
      <c r="U1051" s="1"/>
      <c r="V1051" s="1"/>
      <c r="W1051" s="1"/>
      <c r="X1051" s="1"/>
    </row>
    <row r="1052" spans="15:24" x14ac:dyDescent="0.2">
      <c r="O1052" s="1"/>
      <c r="P1052" s="1"/>
      <c r="Q1052" s="1"/>
      <c r="R1052" s="1"/>
      <c r="S1052" s="1"/>
      <c r="T1052" s="1"/>
      <c r="U1052" s="1"/>
      <c r="V1052" s="1"/>
      <c r="W1052" s="1"/>
      <c r="X1052" s="1"/>
    </row>
    <row r="1053" spans="15:24" x14ac:dyDescent="0.2">
      <c r="O1053" s="1"/>
      <c r="P1053" s="1"/>
      <c r="Q1053" s="1"/>
      <c r="R1053" s="1"/>
      <c r="S1053" s="1"/>
      <c r="T1053" s="1"/>
      <c r="U1053" s="1"/>
      <c r="V1053" s="1"/>
      <c r="W1053" s="1"/>
      <c r="X1053" s="1"/>
    </row>
    <row r="1054" spans="15:24" x14ac:dyDescent="0.2">
      <c r="O1054" s="1"/>
      <c r="P1054" s="1"/>
      <c r="Q1054" s="1"/>
      <c r="R1054" s="1"/>
      <c r="S1054" s="1"/>
      <c r="T1054" s="1"/>
      <c r="U1054" s="1"/>
      <c r="V1054" s="1"/>
      <c r="W1054" s="1"/>
      <c r="X1054" s="1"/>
    </row>
    <row r="1055" spans="15:24" x14ac:dyDescent="0.2">
      <c r="O1055" s="1"/>
      <c r="P1055" s="1"/>
      <c r="Q1055" s="1"/>
      <c r="R1055" s="1"/>
      <c r="S1055" s="1"/>
      <c r="T1055" s="1"/>
      <c r="U1055" s="1"/>
      <c r="V1055" s="1"/>
      <c r="W1055" s="1"/>
      <c r="X1055" s="1"/>
    </row>
    <row r="1056" spans="15:24" x14ac:dyDescent="0.2">
      <c r="O1056" s="1"/>
      <c r="P1056" s="1"/>
      <c r="Q1056" s="1"/>
      <c r="R1056" s="1"/>
      <c r="S1056" s="1"/>
      <c r="T1056" s="1"/>
      <c r="U1056" s="1"/>
      <c r="V1056" s="1"/>
      <c r="W1056" s="1"/>
      <c r="X1056" s="1"/>
    </row>
    <row r="1057" spans="15:24" x14ac:dyDescent="0.2">
      <c r="O1057" s="1"/>
      <c r="P1057" s="1"/>
      <c r="Q1057" s="1"/>
      <c r="R1057" s="1"/>
      <c r="S1057" s="1"/>
      <c r="T1057" s="1"/>
      <c r="U1057" s="1"/>
      <c r="V1057" s="1"/>
      <c r="W1057" s="1"/>
      <c r="X1057" s="1"/>
    </row>
    <row r="1058" spans="15:24" x14ac:dyDescent="0.2">
      <c r="O1058" s="1"/>
      <c r="P1058" s="1"/>
      <c r="Q1058" s="1"/>
      <c r="R1058" s="1"/>
      <c r="S1058" s="1"/>
      <c r="T1058" s="1"/>
      <c r="U1058" s="1"/>
      <c r="V1058" s="1"/>
      <c r="W1058" s="1"/>
      <c r="X1058" s="1"/>
    </row>
    <row r="1059" spans="15:24" x14ac:dyDescent="0.2">
      <c r="O1059" s="1"/>
      <c r="P1059" s="1"/>
      <c r="Q1059" s="1"/>
      <c r="R1059" s="1"/>
      <c r="S1059" s="1"/>
      <c r="T1059" s="1"/>
      <c r="U1059" s="1"/>
      <c r="V1059" s="1"/>
      <c r="W1059" s="1"/>
      <c r="X1059" s="1"/>
    </row>
    <row r="1060" spans="15:24" x14ac:dyDescent="0.2">
      <c r="O1060" s="1"/>
      <c r="P1060" s="1"/>
      <c r="Q1060" s="1"/>
      <c r="R1060" s="1"/>
      <c r="S1060" s="1"/>
      <c r="T1060" s="1"/>
      <c r="U1060" s="1"/>
      <c r="V1060" s="1"/>
      <c r="W1060" s="1"/>
      <c r="X1060" s="1"/>
    </row>
    <row r="1061" spans="15:24" x14ac:dyDescent="0.2">
      <c r="O1061" s="1"/>
      <c r="P1061" s="1"/>
      <c r="Q1061" s="1"/>
      <c r="R1061" s="1"/>
      <c r="S1061" s="1"/>
      <c r="T1061" s="1"/>
      <c r="U1061" s="1"/>
      <c r="V1061" s="1"/>
      <c r="W1061" s="1"/>
      <c r="X1061" s="1"/>
    </row>
    <row r="1062" spans="15:24" x14ac:dyDescent="0.2">
      <c r="O1062" s="1"/>
      <c r="P1062" s="1"/>
      <c r="Q1062" s="1"/>
      <c r="R1062" s="1"/>
      <c r="S1062" s="1"/>
      <c r="T1062" s="1"/>
      <c r="U1062" s="1"/>
      <c r="V1062" s="1"/>
      <c r="W1062" s="1"/>
      <c r="X1062" s="1"/>
    </row>
    <row r="1063" spans="15:24" x14ac:dyDescent="0.2">
      <c r="O1063" s="1"/>
      <c r="P1063" s="1"/>
      <c r="Q1063" s="1"/>
      <c r="R1063" s="1"/>
      <c r="S1063" s="1"/>
      <c r="T1063" s="1"/>
      <c r="U1063" s="1"/>
      <c r="V1063" s="1"/>
      <c r="W1063" s="1"/>
      <c r="X1063" s="1"/>
    </row>
    <row r="1064" spans="15:24" x14ac:dyDescent="0.2">
      <c r="O1064" s="1"/>
      <c r="P1064" s="1"/>
      <c r="Q1064" s="1"/>
      <c r="R1064" s="1"/>
      <c r="S1064" s="1"/>
      <c r="T1064" s="1"/>
      <c r="U1064" s="1"/>
      <c r="V1064" s="1"/>
      <c r="W1064" s="1"/>
      <c r="X1064" s="1"/>
    </row>
    <row r="1065" spans="15:24" x14ac:dyDescent="0.2">
      <c r="O1065" s="1"/>
      <c r="P1065" s="1"/>
      <c r="Q1065" s="1"/>
      <c r="R1065" s="1"/>
      <c r="S1065" s="1"/>
      <c r="T1065" s="1"/>
      <c r="U1065" s="1"/>
      <c r="V1065" s="1"/>
      <c r="W1065" s="1"/>
      <c r="X1065" s="1"/>
    </row>
    <row r="1066" spans="15:24" x14ac:dyDescent="0.2">
      <c r="O1066" s="1"/>
      <c r="P1066" s="1"/>
      <c r="Q1066" s="1"/>
      <c r="R1066" s="1"/>
      <c r="S1066" s="1"/>
      <c r="T1066" s="1"/>
      <c r="U1066" s="1"/>
      <c r="V1066" s="1"/>
      <c r="W1066" s="1"/>
      <c r="X1066" s="1"/>
    </row>
    <row r="1067" spans="15:24" x14ac:dyDescent="0.2">
      <c r="O1067" s="1"/>
      <c r="P1067" s="1"/>
      <c r="Q1067" s="1"/>
      <c r="R1067" s="1"/>
      <c r="S1067" s="1"/>
      <c r="T1067" s="1"/>
      <c r="U1067" s="1"/>
      <c r="V1067" s="1"/>
      <c r="W1067" s="1"/>
      <c r="X1067" s="1"/>
    </row>
    <row r="1068" spans="15:24" x14ac:dyDescent="0.2">
      <c r="O1068" s="1"/>
      <c r="P1068" s="1"/>
      <c r="Q1068" s="1"/>
      <c r="R1068" s="1"/>
      <c r="S1068" s="1"/>
      <c r="T1068" s="1"/>
      <c r="U1068" s="1"/>
      <c r="V1068" s="1"/>
      <c r="W1068" s="1"/>
      <c r="X1068" s="1"/>
    </row>
    <row r="1069" spans="15:24" x14ac:dyDescent="0.2">
      <c r="O1069" s="1"/>
      <c r="P1069" s="1"/>
      <c r="Q1069" s="1"/>
      <c r="R1069" s="1"/>
      <c r="S1069" s="1"/>
      <c r="T1069" s="1"/>
      <c r="U1069" s="1"/>
      <c r="V1069" s="1"/>
      <c r="W1069" s="1"/>
      <c r="X1069" s="1"/>
    </row>
    <row r="1070" spans="15:24" x14ac:dyDescent="0.2">
      <c r="O1070" s="1"/>
      <c r="P1070" s="1"/>
      <c r="Q1070" s="1"/>
      <c r="R1070" s="1"/>
      <c r="S1070" s="1"/>
      <c r="T1070" s="1"/>
      <c r="U1070" s="1"/>
      <c r="V1070" s="1"/>
      <c r="W1070" s="1"/>
      <c r="X1070" s="1"/>
    </row>
    <row r="1071" spans="15:24" x14ac:dyDescent="0.2">
      <c r="O1071" s="1"/>
      <c r="P1071" s="1"/>
      <c r="Q1071" s="1"/>
      <c r="R1071" s="1"/>
      <c r="S1071" s="1"/>
      <c r="T1071" s="1"/>
      <c r="U1071" s="1"/>
      <c r="V1071" s="1"/>
      <c r="W1071" s="1"/>
      <c r="X1071" s="1"/>
    </row>
    <row r="1072" spans="15:24" x14ac:dyDescent="0.2">
      <c r="O1072" s="1"/>
      <c r="P1072" s="1"/>
      <c r="Q1072" s="1"/>
      <c r="R1072" s="1"/>
      <c r="S1072" s="1"/>
      <c r="T1072" s="1"/>
      <c r="U1072" s="1"/>
      <c r="V1072" s="1"/>
      <c r="W1072" s="1"/>
      <c r="X1072" s="1"/>
    </row>
    <row r="1073" spans="15:24" x14ac:dyDescent="0.2">
      <c r="O1073" s="1"/>
      <c r="P1073" s="1"/>
      <c r="Q1073" s="1"/>
      <c r="R1073" s="1"/>
      <c r="S1073" s="1"/>
      <c r="T1073" s="1"/>
      <c r="U1073" s="1"/>
      <c r="V1073" s="1"/>
      <c r="W1073" s="1"/>
      <c r="X1073" s="1"/>
    </row>
    <row r="1074" spans="15:24" x14ac:dyDescent="0.2">
      <c r="O1074" s="1"/>
      <c r="P1074" s="1"/>
      <c r="Q1074" s="1"/>
      <c r="R1074" s="1"/>
      <c r="S1074" s="1"/>
      <c r="T1074" s="1"/>
      <c r="U1074" s="1"/>
      <c r="V1074" s="1"/>
      <c r="W1074" s="1"/>
      <c r="X1074" s="1"/>
    </row>
    <row r="1075" spans="15:24" x14ac:dyDescent="0.2">
      <c r="O1075" s="1"/>
      <c r="P1075" s="1"/>
      <c r="Q1075" s="1"/>
      <c r="R1075" s="1"/>
      <c r="S1075" s="1"/>
      <c r="T1075" s="1"/>
      <c r="U1075" s="1"/>
      <c r="V1075" s="1"/>
      <c r="W1075" s="1"/>
      <c r="X1075" s="1"/>
    </row>
    <row r="1076" spans="15:24" x14ac:dyDescent="0.2">
      <c r="O1076" s="1"/>
      <c r="P1076" s="1"/>
      <c r="Q1076" s="1"/>
      <c r="R1076" s="1"/>
      <c r="S1076" s="1"/>
      <c r="T1076" s="1"/>
      <c r="U1076" s="1"/>
      <c r="V1076" s="1"/>
      <c r="W1076" s="1"/>
      <c r="X1076" s="1"/>
    </row>
    <row r="1077" spans="15:24" x14ac:dyDescent="0.2">
      <c r="O1077" s="1"/>
      <c r="P1077" s="1"/>
      <c r="Q1077" s="1"/>
      <c r="R1077" s="1"/>
      <c r="S1077" s="1"/>
      <c r="T1077" s="1"/>
      <c r="U1077" s="1"/>
      <c r="V1077" s="1"/>
      <c r="W1077" s="1"/>
      <c r="X1077" s="1"/>
    </row>
    <row r="1078" spans="15:24" x14ac:dyDescent="0.2">
      <c r="O1078" s="1"/>
      <c r="P1078" s="1"/>
      <c r="Q1078" s="1"/>
      <c r="R1078" s="1"/>
      <c r="S1078" s="1"/>
      <c r="T1078" s="1"/>
      <c r="U1078" s="1"/>
      <c r="V1078" s="1"/>
      <c r="W1078" s="1"/>
      <c r="X1078" s="1"/>
    </row>
    <row r="1079" spans="15:24" x14ac:dyDescent="0.2">
      <c r="O1079" s="1"/>
      <c r="P1079" s="1"/>
      <c r="Q1079" s="1"/>
      <c r="R1079" s="1"/>
      <c r="S1079" s="1"/>
      <c r="T1079" s="1"/>
      <c r="U1079" s="1"/>
      <c r="V1079" s="1"/>
      <c r="W1079" s="1"/>
      <c r="X1079" s="1"/>
    </row>
    <row r="1080" spans="15:24" x14ac:dyDescent="0.2">
      <c r="O1080" s="1"/>
      <c r="P1080" s="1"/>
      <c r="Q1080" s="1"/>
      <c r="R1080" s="1"/>
      <c r="S1080" s="1"/>
      <c r="T1080" s="1"/>
      <c r="U1080" s="1"/>
      <c r="V1080" s="1"/>
      <c r="W1080" s="1"/>
      <c r="X1080" s="1"/>
    </row>
    <row r="1081" spans="15:24" x14ac:dyDescent="0.2">
      <c r="O1081" s="1"/>
      <c r="P1081" s="1"/>
      <c r="Q1081" s="1"/>
      <c r="R1081" s="1"/>
      <c r="S1081" s="1"/>
      <c r="T1081" s="1"/>
      <c r="U1081" s="1"/>
      <c r="V1081" s="1"/>
      <c r="W1081" s="1"/>
      <c r="X1081" s="1"/>
    </row>
    <row r="1082" spans="15:24" x14ac:dyDescent="0.2">
      <c r="O1082" s="1"/>
      <c r="P1082" s="1"/>
      <c r="Q1082" s="1"/>
      <c r="R1082" s="1"/>
      <c r="S1082" s="1"/>
      <c r="T1082" s="1"/>
      <c r="U1082" s="1"/>
      <c r="V1082" s="1"/>
      <c r="W1082" s="1"/>
      <c r="X1082" s="1"/>
    </row>
    <row r="1083" spans="15:24" x14ac:dyDescent="0.2">
      <c r="O1083" s="1"/>
      <c r="P1083" s="1"/>
      <c r="Q1083" s="1"/>
      <c r="R1083" s="1"/>
      <c r="S1083" s="1"/>
      <c r="T1083" s="1"/>
      <c r="U1083" s="1"/>
      <c r="V1083" s="1"/>
      <c r="W1083" s="1"/>
      <c r="X1083" s="1"/>
    </row>
    <row r="1084" spans="15:24" x14ac:dyDescent="0.2">
      <c r="O1084" s="1"/>
      <c r="P1084" s="1"/>
      <c r="Q1084" s="1"/>
      <c r="R1084" s="1"/>
      <c r="S1084" s="1"/>
      <c r="T1084" s="1"/>
      <c r="U1084" s="1"/>
      <c r="V1084" s="1"/>
      <c r="W1084" s="1"/>
      <c r="X1084" s="1"/>
    </row>
    <row r="1085" spans="15:24" x14ac:dyDescent="0.2">
      <c r="O1085" s="1"/>
      <c r="P1085" s="1"/>
      <c r="Q1085" s="1"/>
      <c r="R1085" s="1"/>
      <c r="S1085" s="1"/>
      <c r="T1085" s="1"/>
      <c r="U1085" s="1"/>
      <c r="V1085" s="1"/>
      <c r="W1085" s="1"/>
      <c r="X1085" s="1"/>
    </row>
    <row r="1086" spans="15:24" x14ac:dyDescent="0.2">
      <c r="O1086" s="1"/>
      <c r="P1086" s="1"/>
      <c r="Q1086" s="1"/>
      <c r="R1086" s="1"/>
      <c r="S1086" s="1"/>
      <c r="T1086" s="1"/>
      <c r="U1086" s="1"/>
      <c r="V1086" s="1"/>
      <c r="W1086" s="1"/>
      <c r="X1086" s="1"/>
    </row>
    <row r="1087" spans="15:24" x14ac:dyDescent="0.2">
      <c r="O1087" s="1"/>
      <c r="P1087" s="1"/>
      <c r="Q1087" s="1"/>
      <c r="R1087" s="1"/>
      <c r="S1087" s="1"/>
      <c r="T1087" s="1"/>
      <c r="U1087" s="1"/>
      <c r="V1087" s="1"/>
      <c r="W1087" s="1"/>
      <c r="X1087" s="1"/>
    </row>
    <row r="1088" spans="15:24" x14ac:dyDescent="0.2">
      <c r="O1088" s="1"/>
      <c r="P1088" s="1"/>
      <c r="Q1088" s="1"/>
      <c r="R1088" s="1"/>
      <c r="S1088" s="1"/>
      <c r="T1088" s="1"/>
      <c r="U1088" s="1"/>
      <c r="V1088" s="1"/>
      <c r="W1088" s="1"/>
      <c r="X1088" s="1"/>
    </row>
    <row r="1089" spans="15:24" x14ac:dyDescent="0.2">
      <c r="O1089" s="1"/>
      <c r="P1089" s="1"/>
      <c r="Q1089" s="1"/>
      <c r="R1089" s="1"/>
      <c r="S1089" s="1"/>
      <c r="T1089" s="1"/>
      <c r="U1089" s="1"/>
      <c r="V1089" s="1"/>
      <c r="W1089" s="1"/>
      <c r="X1089" s="1"/>
    </row>
    <row r="1090" spans="15:24" x14ac:dyDescent="0.2">
      <c r="O1090" s="1"/>
      <c r="P1090" s="1"/>
      <c r="Q1090" s="1"/>
      <c r="R1090" s="1"/>
      <c r="S1090" s="1"/>
      <c r="T1090" s="1"/>
      <c r="U1090" s="1"/>
      <c r="V1090" s="1"/>
      <c r="W1090" s="1"/>
      <c r="X1090" s="1"/>
    </row>
    <row r="1091" spans="15:24" x14ac:dyDescent="0.2">
      <c r="O1091" s="1"/>
      <c r="P1091" s="1"/>
      <c r="Q1091" s="1"/>
      <c r="R1091" s="1"/>
      <c r="S1091" s="1"/>
      <c r="T1091" s="1"/>
      <c r="U1091" s="1"/>
      <c r="V1091" s="1"/>
      <c r="W1091" s="1"/>
      <c r="X1091" s="1"/>
    </row>
    <row r="1092" spans="15:24" x14ac:dyDescent="0.2">
      <c r="O1092" s="1"/>
      <c r="P1092" s="1"/>
      <c r="Q1092" s="1"/>
      <c r="R1092" s="1"/>
      <c r="S1092" s="1"/>
      <c r="T1092" s="1"/>
      <c r="U1092" s="1"/>
      <c r="V1092" s="1"/>
      <c r="W1092" s="1"/>
      <c r="X1092" s="1"/>
    </row>
    <row r="1093" spans="15:24" x14ac:dyDescent="0.2">
      <c r="O1093" s="1"/>
      <c r="P1093" s="1"/>
      <c r="Q1093" s="1"/>
      <c r="R1093" s="1"/>
      <c r="S1093" s="1"/>
      <c r="T1093" s="1"/>
      <c r="U1093" s="1"/>
      <c r="V1093" s="1"/>
      <c r="W1093" s="1"/>
      <c r="X1093" s="1"/>
    </row>
    <row r="1094" spans="15:24" x14ac:dyDescent="0.2">
      <c r="O1094" s="1"/>
      <c r="P1094" s="1"/>
      <c r="Q1094" s="1"/>
      <c r="R1094" s="1"/>
      <c r="S1094" s="1"/>
      <c r="T1094" s="1"/>
      <c r="U1094" s="1"/>
      <c r="V1094" s="1"/>
      <c r="W1094" s="1"/>
      <c r="X1094" s="1"/>
    </row>
    <row r="1095" spans="15:24" x14ac:dyDescent="0.2">
      <c r="O1095" s="1"/>
      <c r="P1095" s="1"/>
      <c r="Q1095" s="1"/>
      <c r="R1095" s="1"/>
      <c r="S1095" s="1"/>
      <c r="T1095" s="1"/>
      <c r="U1095" s="1"/>
      <c r="V1095" s="1"/>
      <c r="W1095" s="1"/>
      <c r="X1095" s="1"/>
    </row>
    <row r="1096" spans="15:24" x14ac:dyDescent="0.2">
      <c r="O1096" s="1"/>
      <c r="P1096" s="1"/>
      <c r="Q1096" s="1"/>
      <c r="R1096" s="1"/>
      <c r="S1096" s="1"/>
      <c r="T1096" s="1"/>
      <c r="U1096" s="1"/>
      <c r="V1096" s="1"/>
      <c r="W1096" s="1"/>
      <c r="X1096" s="1"/>
    </row>
    <row r="1097" spans="15:24" x14ac:dyDescent="0.2">
      <c r="O1097" s="1"/>
      <c r="P1097" s="1"/>
      <c r="Q1097" s="1"/>
      <c r="R1097" s="1"/>
      <c r="S1097" s="1"/>
      <c r="T1097" s="1"/>
      <c r="U1097" s="1"/>
      <c r="V1097" s="1"/>
      <c r="W1097" s="1"/>
      <c r="X1097" s="1"/>
    </row>
    <row r="1098" spans="15:24" x14ac:dyDescent="0.2">
      <c r="O1098" s="1"/>
      <c r="P1098" s="1"/>
      <c r="Q1098" s="1"/>
      <c r="R1098" s="1"/>
      <c r="S1098" s="1"/>
      <c r="T1098" s="1"/>
      <c r="U1098" s="1"/>
      <c r="V1098" s="1"/>
      <c r="W1098" s="1"/>
      <c r="X1098" s="1"/>
    </row>
    <row r="1099" spans="15:24" x14ac:dyDescent="0.2">
      <c r="O1099" s="1"/>
      <c r="P1099" s="1"/>
      <c r="Q1099" s="1"/>
      <c r="R1099" s="1"/>
      <c r="S1099" s="1"/>
      <c r="T1099" s="1"/>
      <c r="U1099" s="1"/>
      <c r="V1099" s="1"/>
      <c r="W1099" s="1"/>
      <c r="X1099" s="1"/>
    </row>
    <row r="1100" spans="15:24" x14ac:dyDescent="0.2">
      <c r="O1100" s="1"/>
      <c r="P1100" s="1"/>
      <c r="Q1100" s="1"/>
      <c r="R1100" s="1"/>
      <c r="S1100" s="1"/>
      <c r="T1100" s="1"/>
      <c r="U1100" s="1"/>
      <c r="V1100" s="1"/>
      <c r="W1100" s="1"/>
      <c r="X1100" s="1"/>
    </row>
    <row r="1101" spans="15:24" x14ac:dyDescent="0.2">
      <c r="O1101" s="1"/>
      <c r="P1101" s="1"/>
      <c r="Q1101" s="1"/>
      <c r="R1101" s="1"/>
      <c r="S1101" s="1"/>
      <c r="T1101" s="1"/>
      <c r="U1101" s="1"/>
      <c r="V1101" s="1"/>
      <c r="W1101" s="1"/>
      <c r="X1101" s="1"/>
    </row>
    <row r="1102" spans="15:24" x14ac:dyDescent="0.2">
      <c r="O1102" s="1"/>
      <c r="P1102" s="1"/>
      <c r="Q1102" s="1"/>
      <c r="R1102" s="1"/>
      <c r="S1102" s="1"/>
      <c r="T1102" s="1"/>
      <c r="U1102" s="1"/>
      <c r="V1102" s="1"/>
      <c r="W1102" s="1"/>
      <c r="X1102" s="1"/>
    </row>
    <row r="1103" spans="15:24" x14ac:dyDescent="0.2">
      <c r="O1103" s="1"/>
      <c r="P1103" s="1"/>
      <c r="Q1103" s="1"/>
      <c r="R1103" s="1"/>
      <c r="S1103" s="1"/>
      <c r="T1103" s="1"/>
      <c r="U1103" s="1"/>
      <c r="V1103" s="1"/>
      <c r="W1103" s="1"/>
      <c r="X1103" s="1"/>
    </row>
    <row r="1104" spans="15:24" x14ac:dyDescent="0.2">
      <c r="O1104" s="1"/>
      <c r="P1104" s="1"/>
      <c r="Q1104" s="1"/>
      <c r="R1104" s="1"/>
      <c r="S1104" s="1"/>
      <c r="T1104" s="1"/>
      <c r="U1104" s="1"/>
      <c r="V1104" s="1"/>
      <c r="W1104" s="1"/>
      <c r="X1104" s="1"/>
    </row>
    <row r="1105" spans="15:24" x14ac:dyDescent="0.2">
      <c r="O1105" s="1"/>
      <c r="P1105" s="1"/>
      <c r="Q1105" s="1"/>
      <c r="R1105" s="1"/>
      <c r="S1105" s="1"/>
      <c r="T1105" s="1"/>
      <c r="U1105" s="1"/>
      <c r="V1105" s="1"/>
      <c r="W1105" s="1"/>
      <c r="X1105" s="1"/>
    </row>
    <row r="1106" spans="15:24" x14ac:dyDescent="0.2">
      <c r="O1106" s="1"/>
      <c r="P1106" s="1"/>
      <c r="Q1106" s="1"/>
      <c r="R1106" s="1"/>
      <c r="S1106" s="1"/>
      <c r="T1106" s="1"/>
      <c r="U1106" s="1"/>
      <c r="V1106" s="1"/>
      <c r="W1106" s="1"/>
      <c r="X1106" s="1"/>
    </row>
    <row r="1107" spans="15:24" x14ac:dyDescent="0.2">
      <c r="O1107" s="1"/>
      <c r="P1107" s="1"/>
      <c r="Q1107" s="1"/>
      <c r="R1107" s="1"/>
      <c r="S1107" s="1"/>
      <c r="T1107" s="1"/>
      <c r="U1107" s="1"/>
      <c r="V1107" s="1"/>
      <c r="W1107" s="1"/>
      <c r="X1107" s="1"/>
    </row>
    <row r="1108" spans="15:24" x14ac:dyDescent="0.2">
      <c r="O1108" s="1"/>
      <c r="P1108" s="1"/>
      <c r="Q1108" s="1"/>
      <c r="R1108" s="1"/>
      <c r="S1108" s="1"/>
      <c r="T1108" s="1"/>
      <c r="U1108" s="1"/>
      <c r="V1108" s="1"/>
      <c r="W1108" s="1"/>
      <c r="X1108" s="1"/>
    </row>
    <row r="1109" spans="15:24" x14ac:dyDescent="0.2">
      <c r="O1109" s="1"/>
      <c r="P1109" s="1"/>
      <c r="Q1109" s="1"/>
      <c r="R1109" s="1"/>
      <c r="S1109" s="1"/>
      <c r="T1109" s="1"/>
      <c r="U1109" s="1"/>
      <c r="V1109" s="1"/>
      <c r="W1109" s="1"/>
      <c r="X1109" s="1"/>
    </row>
    <row r="1110" spans="15:24" x14ac:dyDescent="0.2">
      <c r="O1110" s="1"/>
      <c r="P1110" s="1"/>
      <c r="Q1110" s="1"/>
      <c r="R1110" s="1"/>
      <c r="S1110" s="1"/>
      <c r="T1110" s="1"/>
      <c r="U1110" s="1"/>
      <c r="V1110" s="1"/>
      <c r="W1110" s="1"/>
      <c r="X1110" s="1"/>
    </row>
    <row r="1111" spans="15:24" x14ac:dyDescent="0.2">
      <c r="O1111" s="1"/>
      <c r="P1111" s="1"/>
      <c r="Q1111" s="1"/>
      <c r="R1111" s="1"/>
      <c r="S1111" s="1"/>
      <c r="T1111" s="1"/>
      <c r="U1111" s="1"/>
      <c r="V1111" s="1"/>
      <c r="W1111" s="1"/>
      <c r="X1111" s="1"/>
    </row>
    <row r="1112" spans="15:24" x14ac:dyDescent="0.2">
      <c r="O1112" s="1"/>
      <c r="P1112" s="1"/>
      <c r="Q1112" s="1"/>
      <c r="R1112" s="1"/>
      <c r="S1112" s="1"/>
      <c r="T1112" s="1"/>
      <c r="U1112" s="1"/>
      <c r="V1112" s="1"/>
      <c r="W1112" s="1"/>
      <c r="X1112" s="1"/>
    </row>
    <row r="1113" spans="15:24" x14ac:dyDescent="0.2">
      <c r="O1113" s="1"/>
      <c r="P1113" s="1"/>
      <c r="Q1113" s="1"/>
      <c r="R1113" s="1"/>
      <c r="S1113" s="1"/>
      <c r="T1113" s="1"/>
      <c r="U1113" s="1"/>
      <c r="V1113" s="1"/>
      <c r="W1113" s="1"/>
      <c r="X1113" s="1"/>
    </row>
    <row r="1114" spans="15:24" x14ac:dyDescent="0.2">
      <c r="O1114" s="1"/>
      <c r="P1114" s="1"/>
      <c r="Q1114" s="1"/>
      <c r="R1114" s="1"/>
      <c r="S1114" s="1"/>
      <c r="T1114" s="1"/>
      <c r="U1114" s="1"/>
      <c r="V1114" s="1"/>
      <c r="W1114" s="1"/>
      <c r="X1114" s="1"/>
    </row>
    <row r="1115" spans="15:24" x14ac:dyDescent="0.2">
      <c r="O1115" s="1"/>
      <c r="P1115" s="1"/>
      <c r="Q1115" s="1"/>
      <c r="R1115" s="1"/>
      <c r="S1115" s="1"/>
      <c r="T1115" s="1"/>
      <c r="U1115" s="1"/>
      <c r="V1115" s="1"/>
      <c r="W1115" s="1"/>
      <c r="X1115" s="1"/>
    </row>
    <row r="1116" spans="15:24" x14ac:dyDescent="0.2">
      <c r="O1116" s="1"/>
      <c r="P1116" s="1"/>
      <c r="Q1116" s="1"/>
      <c r="R1116" s="1"/>
      <c r="S1116" s="1"/>
      <c r="T1116" s="1"/>
      <c r="U1116" s="1"/>
      <c r="V1116" s="1"/>
      <c r="W1116" s="1"/>
      <c r="X1116" s="1"/>
    </row>
    <row r="1117" spans="15:24" x14ac:dyDescent="0.2">
      <c r="O1117" s="1"/>
      <c r="P1117" s="1"/>
      <c r="Q1117" s="1"/>
      <c r="R1117" s="1"/>
      <c r="S1117" s="1"/>
      <c r="T1117" s="1"/>
      <c r="U1117" s="1"/>
      <c r="V1117" s="1"/>
      <c r="W1117" s="1"/>
      <c r="X1117" s="1"/>
    </row>
    <row r="1118" spans="15:24" x14ac:dyDescent="0.2">
      <c r="O1118" s="1"/>
      <c r="P1118" s="1"/>
      <c r="Q1118" s="1"/>
      <c r="R1118" s="1"/>
      <c r="S1118" s="1"/>
      <c r="T1118" s="1"/>
      <c r="U1118" s="1"/>
      <c r="V1118" s="1"/>
      <c r="W1118" s="1"/>
      <c r="X1118" s="1"/>
    </row>
    <row r="1119" spans="15:24" x14ac:dyDescent="0.2">
      <c r="O1119" s="1"/>
      <c r="P1119" s="1"/>
      <c r="Q1119" s="1"/>
      <c r="R1119" s="1"/>
      <c r="S1119" s="1"/>
      <c r="T1119" s="1"/>
      <c r="U1119" s="1"/>
      <c r="V1119" s="1"/>
      <c r="W1119" s="1"/>
      <c r="X1119" s="1"/>
    </row>
    <row r="1120" spans="15:24" x14ac:dyDescent="0.2">
      <c r="O1120" s="1"/>
      <c r="P1120" s="1"/>
      <c r="Q1120" s="1"/>
      <c r="R1120" s="1"/>
      <c r="S1120" s="1"/>
      <c r="T1120" s="1"/>
      <c r="U1120" s="1"/>
      <c r="V1120" s="1"/>
      <c r="W1120" s="1"/>
      <c r="X1120" s="1"/>
    </row>
    <row r="1121" spans="15:24" x14ac:dyDescent="0.2">
      <c r="O1121" s="1"/>
      <c r="P1121" s="1"/>
      <c r="Q1121" s="1"/>
      <c r="R1121" s="1"/>
      <c r="S1121" s="1"/>
      <c r="T1121" s="1"/>
      <c r="U1121" s="1"/>
      <c r="V1121" s="1"/>
      <c r="W1121" s="1"/>
      <c r="X1121" s="1"/>
    </row>
    <row r="1122" spans="15:24" x14ac:dyDescent="0.2">
      <c r="O1122" s="1"/>
      <c r="P1122" s="1"/>
      <c r="Q1122" s="1"/>
      <c r="R1122" s="1"/>
      <c r="S1122" s="1"/>
      <c r="T1122" s="1"/>
      <c r="U1122" s="1"/>
      <c r="V1122" s="1"/>
      <c r="W1122" s="1"/>
      <c r="X1122" s="1"/>
    </row>
    <row r="1123" spans="15:24" x14ac:dyDescent="0.2">
      <c r="O1123" s="1"/>
      <c r="P1123" s="1"/>
      <c r="Q1123" s="1"/>
      <c r="R1123" s="1"/>
      <c r="S1123" s="1"/>
      <c r="T1123" s="1"/>
      <c r="U1123" s="1"/>
      <c r="V1123" s="1"/>
      <c r="W1123" s="1"/>
      <c r="X1123" s="1"/>
    </row>
    <row r="1124" spans="15:24" x14ac:dyDescent="0.2">
      <c r="O1124" s="1"/>
      <c r="P1124" s="1"/>
      <c r="Q1124" s="1"/>
      <c r="R1124" s="1"/>
      <c r="S1124" s="1"/>
      <c r="T1124" s="1"/>
      <c r="U1124" s="1"/>
      <c r="V1124" s="1"/>
      <c r="W1124" s="1"/>
      <c r="X1124" s="1"/>
    </row>
    <row r="1125" spans="15:24" x14ac:dyDescent="0.2">
      <c r="O1125" s="1"/>
      <c r="P1125" s="1"/>
      <c r="Q1125" s="1"/>
      <c r="R1125" s="1"/>
      <c r="S1125" s="1"/>
      <c r="T1125" s="1"/>
      <c r="U1125" s="1"/>
      <c r="V1125" s="1"/>
      <c r="W1125" s="1"/>
      <c r="X1125" s="1"/>
    </row>
    <row r="1126" spans="15:24" x14ac:dyDescent="0.2">
      <c r="O1126" s="1"/>
      <c r="P1126" s="1"/>
      <c r="Q1126" s="1"/>
      <c r="R1126" s="1"/>
      <c r="S1126" s="1"/>
      <c r="T1126" s="1"/>
      <c r="U1126" s="1"/>
      <c r="V1126" s="1"/>
      <c r="W1126" s="1"/>
      <c r="X1126" s="1"/>
    </row>
    <row r="1127" spans="15:24" x14ac:dyDescent="0.2">
      <c r="O1127" s="1"/>
      <c r="P1127" s="1"/>
      <c r="Q1127" s="1"/>
      <c r="R1127" s="1"/>
      <c r="S1127" s="1"/>
      <c r="T1127" s="1"/>
      <c r="U1127" s="1"/>
      <c r="V1127" s="1"/>
      <c r="W1127" s="1"/>
      <c r="X1127" s="1"/>
    </row>
    <row r="1128" spans="15:24" x14ac:dyDescent="0.2">
      <c r="O1128" s="1"/>
      <c r="P1128" s="1"/>
      <c r="Q1128" s="1"/>
      <c r="R1128" s="1"/>
      <c r="S1128" s="1"/>
      <c r="T1128" s="1"/>
      <c r="U1128" s="1"/>
      <c r="V1128" s="1"/>
      <c r="W1128" s="1"/>
      <c r="X1128" s="1"/>
    </row>
    <row r="1129" spans="15:24" x14ac:dyDescent="0.2">
      <c r="O1129" s="1"/>
      <c r="P1129" s="1"/>
      <c r="Q1129" s="1"/>
      <c r="R1129" s="1"/>
      <c r="S1129" s="1"/>
      <c r="T1129" s="1"/>
      <c r="U1129" s="1"/>
      <c r="V1129" s="1"/>
      <c r="W1129" s="1"/>
      <c r="X1129" s="1"/>
    </row>
    <row r="1130" spans="15:24" x14ac:dyDescent="0.2">
      <c r="O1130" s="1"/>
      <c r="P1130" s="1"/>
      <c r="Q1130" s="1"/>
      <c r="R1130" s="1"/>
      <c r="S1130" s="1"/>
      <c r="T1130" s="1"/>
      <c r="U1130" s="1"/>
      <c r="V1130" s="1"/>
      <c r="W1130" s="1"/>
      <c r="X1130" s="1"/>
    </row>
    <row r="1131" spans="15:24" x14ac:dyDescent="0.2">
      <c r="O1131" s="1"/>
      <c r="P1131" s="1"/>
      <c r="Q1131" s="1"/>
      <c r="R1131" s="1"/>
      <c r="S1131" s="1"/>
      <c r="T1131" s="1"/>
      <c r="U1131" s="1"/>
      <c r="V1131" s="1"/>
      <c r="W1131" s="1"/>
      <c r="X1131" s="1"/>
    </row>
    <row r="1132" spans="15:24" x14ac:dyDescent="0.2">
      <c r="O1132" s="1"/>
      <c r="P1132" s="1"/>
      <c r="Q1132" s="1"/>
      <c r="R1132" s="1"/>
      <c r="S1132" s="1"/>
      <c r="T1132" s="1"/>
      <c r="U1132" s="1"/>
      <c r="V1132" s="1"/>
      <c r="W1132" s="1"/>
      <c r="X1132" s="1"/>
    </row>
    <row r="1133" spans="15:24" x14ac:dyDescent="0.2">
      <c r="O1133" s="1"/>
      <c r="P1133" s="1"/>
      <c r="Q1133" s="1"/>
      <c r="R1133" s="1"/>
      <c r="S1133" s="1"/>
      <c r="T1133" s="1"/>
      <c r="U1133" s="1"/>
      <c r="V1133" s="1"/>
      <c r="W1133" s="1"/>
      <c r="X1133" s="1"/>
    </row>
    <row r="1134" spans="15:24" x14ac:dyDescent="0.2">
      <c r="O1134" s="1"/>
      <c r="P1134" s="1"/>
      <c r="Q1134" s="1"/>
      <c r="R1134" s="1"/>
      <c r="S1134" s="1"/>
      <c r="T1134" s="1"/>
      <c r="U1134" s="1"/>
      <c r="V1134" s="1"/>
      <c r="W1134" s="1"/>
      <c r="X1134" s="1"/>
    </row>
    <row r="1135" spans="15:24" x14ac:dyDescent="0.2">
      <c r="O1135" s="1"/>
      <c r="P1135" s="1"/>
      <c r="Q1135" s="1"/>
      <c r="R1135" s="1"/>
      <c r="S1135" s="1"/>
      <c r="T1135" s="1"/>
      <c r="U1135" s="1"/>
      <c r="V1135" s="1"/>
      <c r="W1135" s="1"/>
      <c r="X1135" s="1"/>
    </row>
    <row r="1136" spans="15:24" x14ac:dyDescent="0.2">
      <c r="O1136" s="1"/>
      <c r="P1136" s="1"/>
      <c r="Q1136" s="1"/>
      <c r="R1136" s="1"/>
      <c r="S1136" s="1"/>
      <c r="T1136" s="1"/>
      <c r="U1136" s="1"/>
      <c r="V1136" s="1"/>
      <c r="W1136" s="1"/>
      <c r="X1136" s="1"/>
    </row>
    <row r="1137" spans="15:24" x14ac:dyDescent="0.2">
      <c r="O1137" s="1"/>
      <c r="P1137" s="1"/>
      <c r="Q1137" s="1"/>
      <c r="R1137" s="1"/>
      <c r="S1137" s="1"/>
      <c r="T1137" s="1"/>
      <c r="U1137" s="1"/>
      <c r="V1137" s="1"/>
      <c r="W1137" s="1"/>
      <c r="X1137" s="1"/>
    </row>
    <row r="1138" spans="15:24" x14ac:dyDescent="0.2">
      <c r="O1138" s="1"/>
      <c r="P1138" s="1"/>
      <c r="Q1138" s="1"/>
      <c r="R1138" s="1"/>
      <c r="S1138" s="1"/>
      <c r="T1138" s="1"/>
      <c r="U1138" s="1"/>
      <c r="V1138" s="1"/>
      <c r="W1138" s="1"/>
      <c r="X1138" s="1"/>
    </row>
    <row r="1139" spans="15:24" x14ac:dyDescent="0.2">
      <c r="O1139" s="1"/>
      <c r="P1139" s="1"/>
      <c r="Q1139" s="1"/>
      <c r="R1139" s="1"/>
      <c r="S1139" s="1"/>
      <c r="T1139" s="1"/>
      <c r="U1139" s="1"/>
      <c r="V1139" s="1"/>
      <c r="W1139" s="1"/>
      <c r="X1139" s="1"/>
    </row>
    <row r="1140" spans="15:24" x14ac:dyDescent="0.2">
      <c r="O1140" s="1"/>
      <c r="P1140" s="1"/>
      <c r="Q1140" s="1"/>
      <c r="R1140" s="1"/>
      <c r="S1140" s="1"/>
      <c r="T1140" s="1"/>
      <c r="U1140" s="1"/>
      <c r="V1140" s="1"/>
      <c r="W1140" s="1"/>
      <c r="X1140" s="1"/>
    </row>
    <row r="1141" spans="15:24" x14ac:dyDescent="0.2">
      <c r="O1141" s="1"/>
      <c r="P1141" s="1"/>
      <c r="Q1141" s="1"/>
      <c r="R1141" s="1"/>
      <c r="S1141" s="1"/>
      <c r="T1141" s="1"/>
      <c r="U1141" s="1"/>
      <c r="V1141" s="1"/>
      <c r="W1141" s="1"/>
      <c r="X1141" s="1"/>
    </row>
    <row r="1142" spans="15:24" x14ac:dyDescent="0.2">
      <c r="O1142" s="1"/>
      <c r="P1142" s="1"/>
      <c r="Q1142" s="1"/>
      <c r="R1142" s="1"/>
      <c r="S1142" s="1"/>
      <c r="T1142" s="1"/>
      <c r="U1142" s="1"/>
      <c r="V1142" s="1"/>
      <c r="W1142" s="1"/>
      <c r="X1142" s="1"/>
    </row>
    <row r="1143" spans="15:24" x14ac:dyDescent="0.2">
      <c r="O1143" s="1"/>
      <c r="P1143" s="1"/>
      <c r="Q1143" s="1"/>
      <c r="R1143" s="1"/>
      <c r="S1143" s="1"/>
      <c r="T1143" s="1"/>
      <c r="U1143" s="1"/>
      <c r="V1143" s="1"/>
      <c r="W1143" s="1"/>
      <c r="X1143" s="1"/>
    </row>
    <row r="1144" spans="15:24" x14ac:dyDescent="0.2">
      <c r="O1144" s="1"/>
      <c r="P1144" s="1"/>
      <c r="Q1144" s="1"/>
      <c r="R1144" s="1"/>
      <c r="S1144" s="1"/>
      <c r="T1144" s="1"/>
      <c r="U1144" s="1"/>
      <c r="V1144" s="1"/>
      <c r="W1144" s="1"/>
      <c r="X1144" s="1"/>
    </row>
    <row r="1145" spans="15:24" x14ac:dyDescent="0.2">
      <c r="O1145" s="1"/>
      <c r="P1145" s="1"/>
      <c r="Q1145" s="1"/>
      <c r="R1145" s="1"/>
      <c r="S1145" s="1"/>
      <c r="T1145" s="1"/>
      <c r="U1145" s="1"/>
      <c r="V1145" s="1"/>
      <c r="W1145" s="1"/>
      <c r="X1145" s="1"/>
    </row>
    <row r="1146" spans="15:24" x14ac:dyDescent="0.2">
      <c r="O1146" s="1"/>
      <c r="P1146" s="1"/>
      <c r="Q1146" s="1"/>
      <c r="R1146" s="1"/>
      <c r="S1146" s="1"/>
      <c r="T1146" s="1"/>
      <c r="U1146" s="1"/>
      <c r="V1146" s="1"/>
      <c r="W1146" s="1"/>
      <c r="X1146" s="1"/>
    </row>
    <row r="1147" spans="15:24" x14ac:dyDescent="0.2">
      <c r="O1147" s="1"/>
      <c r="P1147" s="1"/>
      <c r="Q1147" s="1"/>
      <c r="R1147" s="1"/>
      <c r="S1147" s="1"/>
      <c r="T1147" s="1"/>
      <c r="U1147" s="1"/>
      <c r="V1147" s="1"/>
      <c r="W1147" s="1"/>
      <c r="X1147" s="1"/>
    </row>
    <row r="1148" spans="15:24" x14ac:dyDescent="0.2">
      <c r="O1148" s="1"/>
      <c r="P1148" s="1"/>
      <c r="Q1148" s="1"/>
      <c r="R1148" s="1"/>
      <c r="S1148" s="1"/>
      <c r="T1148" s="1"/>
      <c r="U1148" s="1"/>
      <c r="V1148" s="1"/>
      <c r="W1148" s="1"/>
      <c r="X1148" s="1"/>
    </row>
    <row r="1149" spans="15:24" x14ac:dyDescent="0.2">
      <c r="O1149" s="1"/>
      <c r="P1149" s="1"/>
      <c r="Q1149" s="1"/>
      <c r="R1149" s="1"/>
      <c r="S1149" s="1"/>
      <c r="T1149" s="1"/>
      <c r="U1149" s="1"/>
      <c r="V1149" s="1"/>
      <c r="W1149" s="1"/>
      <c r="X1149" s="1"/>
    </row>
    <row r="1150" spans="15:24" x14ac:dyDescent="0.2">
      <c r="O1150" s="1"/>
      <c r="P1150" s="1"/>
      <c r="Q1150" s="1"/>
      <c r="R1150" s="1"/>
      <c r="S1150" s="1"/>
      <c r="T1150" s="1"/>
      <c r="U1150" s="1"/>
      <c r="V1150" s="1"/>
      <c r="W1150" s="1"/>
      <c r="X1150" s="1"/>
    </row>
    <row r="1151" spans="15:24" x14ac:dyDescent="0.2">
      <c r="O1151" s="1"/>
      <c r="P1151" s="1"/>
      <c r="Q1151" s="1"/>
      <c r="R1151" s="1"/>
      <c r="S1151" s="1"/>
      <c r="T1151" s="1"/>
      <c r="U1151" s="1"/>
      <c r="V1151" s="1"/>
      <c r="W1151" s="1"/>
      <c r="X1151" s="1"/>
    </row>
    <row r="1152" spans="15:24" x14ac:dyDescent="0.2">
      <c r="O1152" s="1"/>
      <c r="P1152" s="1"/>
      <c r="Q1152" s="1"/>
      <c r="R1152" s="1"/>
      <c r="S1152" s="1"/>
      <c r="T1152" s="1"/>
      <c r="U1152" s="1"/>
      <c r="V1152" s="1"/>
      <c r="W1152" s="1"/>
      <c r="X1152" s="1"/>
    </row>
    <row r="1153" spans="15:24" x14ac:dyDescent="0.2">
      <c r="O1153" s="1"/>
      <c r="P1153" s="1"/>
      <c r="Q1153" s="1"/>
      <c r="R1153" s="1"/>
      <c r="S1153" s="1"/>
      <c r="T1153" s="1"/>
      <c r="U1153" s="1"/>
      <c r="V1153" s="1"/>
      <c r="W1153" s="1"/>
      <c r="X1153" s="1"/>
    </row>
    <row r="1154" spans="15:24" x14ac:dyDescent="0.2">
      <c r="O1154" s="1"/>
      <c r="P1154" s="1"/>
      <c r="Q1154" s="1"/>
      <c r="R1154" s="1"/>
      <c r="S1154" s="1"/>
      <c r="T1154" s="1"/>
      <c r="U1154" s="1"/>
      <c r="V1154" s="1"/>
      <c r="W1154" s="1"/>
      <c r="X1154" s="1"/>
    </row>
    <row r="1155" spans="15:24" x14ac:dyDescent="0.2">
      <c r="O1155" s="1"/>
      <c r="P1155" s="1"/>
      <c r="Q1155" s="1"/>
      <c r="R1155" s="1"/>
      <c r="S1155" s="1"/>
      <c r="T1155" s="1"/>
      <c r="U1155" s="1"/>
      <c r="V1155" s="1"/>
      <c r="W1155" s="1"/>
      <c r="X1155" s="1"/>
    </row>
    <row r="1156" spans="15:24" x14ac:dyDescent="0.2">
      <c r="O1156" s="1"/>
      <c r="P1156" s="1"/>
      <c r="Q1156" s="1"/>
      <c r="R1156" s="1"/>
      <c r="S1156" s="1"/>
      <c r="T1156" s="1"/>
      <c r="U1156" s="1"/>
      <c r="V1156" s="1"/>
      <c r="W1156" s="1"/>
      <c r="X1156" s="1"/>
    </row>
    <row r="1157" spans="15:24" x14ac:dyDescent="0.2">
      <c r="O1157" s="1"/>
      <c r="P1157" s="1"/>
      <c r="Q1157" s="1"/>
      <c r="R1157" s="1"/>
      <c r="S1157" s="1"/>
      <c r="T1157" s="1"/>
      <c r="U1157" s="1"/>
      <c r="V1157" s="1"/>
      <c r="W1157" s="1"/>
      <c r="X1157" s="1"/>
    </row>
    <row r="1158" spans="15:24" x14ac:dyDescent="0.2">
      <c r="O1158" s="1"/>
      <c r="P1158" s="1"/>
      <c r="Q1158" s="1"/>
      <c r="R1158" s="1"/>
      <c r="S1158" s="1"/>
      <c r="T1158" s="1"/>
      <c r="U1158" s="1"/>
      <c r="V1158" s="1"/>
      <c r="W1158" s="1"/>
      <c r="X1158" s="1"/>
    </row>
    <row r="1159" spans="15:24" x14ac:dyDescent="0.2">
      <c r="O1159" s="1"/>
      <c r="P1159" s="1"/>
      <c r="Q1159" s="1"/>
      <c r="R1159" s="1"/>
      <c r="S1159" s="1"/>
      <c r="T1159" s="1"/>
      <c r="U1159" s="1"/>
      <c r="V1159" s="1"/>
      <c r="W1159" s="1"/>
      <c r="X1159" s="1"/>
    </row>
    <row r="1160" spans="15:24" x14ac:dyDescent="0.2">
      <c r="O1160" s="1"/>
      <c r="P1160" s="1"/>
      <c r="Q1160" s="1"/>
      <c r="R1160" s="1"/>
      <c r="S1160" s="1"/>
      <c r="T1160" s="1"/>
      <c r="U1160" s="1"/>
      <c r="V1160" s="1"/>
      <c r="W1160" s="1"/>
      <c r="X1160" s="1"/>
    </row>
    <row r="1161" spans="15:24" x14ac:dyDescent="0.2">
      <c r="O1161" s="1"/>
      <c r="P1161" s="1"/>
      <c r="Q1161" s="1"/>
      <c r="R1161" s="1"/>
      <c r="S1161" s="1"/>
      <c r="T1161" s="1"/>
      <c r="U1161" s="1"/>
      <c r="V1161" s="1"/>
      <c r="W1161" s="1"/>
      <c r="X1161" s="1"/>
    </row>
    <row r="1162" spans="15:24" x14ac:dyDescent="0.2">
      <c r="O1162" s="1"/>
      <c r="P1162" s="1"/>
      <c r="Q1162" s="1"/>
      <c r="R1162" s="1"/>
      <c r="S1162" s="1"/>
      <c r="T1162" s="1"/>
      <c r="U1162" s="1"/>
      <c r="V1162" s="1"/>
      <c r="W1162" s="1"/>
      <c r="X1162" s="1"/>
    </row>
    <row r="1163" spans="15:24" x14ac:dyDescent="0.2">
      <c r="O1163" s="1"/>
      <c r="P1163" s="1"/>
      <c r="Q1163" s="1"/>
      <c r="R1163" s="1"/>
      <c r="S1163" s="1"/>
      <c r="T1163" s="1"/>
      <c r="U1163" s="1"/>
      <c r="V1163" s="1"/>
      <c r="W1163" s="1"/>
      <c r="X1163" s="1"/>
    </row>
    <row r="1164" spans="15:24" x14ac:dyDescent="0.2">
      <c r="O1164" s="1"/>
      <c r="P1164" s="1"/>
      <c r="Q1164" s="1"/>
      <c r="R1164" s="1"/>
      <c r="S1164" s="1"/>
      <c r="T1164" s="1"/>
      <c r="U1164" s="1"/>
      <c r="V1164" s="1"/>
      <c r="W1164" s="1"/>
      <c r="X1164" s="1"/>
    </row>
    <row r="1165" spans="15:24" x14ac:dyDescent="0.2">
      <c r="O1165" s="1"/>
      <c r="P1165" s="1"/>
      <c r="Q1165" s="1"/>
      <c r="R1165" s="1"/>
      <c r="S1165" s="1"/>
      <c r="T1165" s="1"/>
      <c r="U1165" s="1"/>
      <c r="V1165" s="1"/>
      <c r="W1165" s="1"/>
      <c r="X1165" s="1"/>
    </row>
    <row r="1166" spans="15:24" x14ac:dyDescent="0.2">
      <c r="O1166" s="1"/>
      <c r="P1166" s="1"/>
      <c r="Q1166" s="1"/>
      <c r="R1166" s="1"/>
      <c r="S1166" s="1"/>
      <c r="T1166" s="1"/>
      <c r="U1166" s="1"/>
      <c r="V1166" s="1"/>
      <c r="W1166" s="1"/>
      <c r="X1166" s="1"/>
    </row>
    <row r="1167" spans="15:24" x14ac:dyDescent="0.2">
      <c r="O1167" s="1"/>
      <c r="P1167" s="1"/>
      <c r="Q1167" s="1"/>
      <c r="R1167" s="1"/>
      <c r="S1167" s="1"/>
      <c r="T1167" s="1"/>
      <c r="U1167" s="1"/>
      <c r="V1167" s="1"/>
      <c r="W1167" s="1"/>
      <c r="X1167" s="1"/>
    </row>
    <row r="1168" spans="15:24" x14ac:dyDescent="0.2">
      <c r="O1168" s="1"/>
      <c r="P1168" s="1"/>
      <c r="Q1168" s="1"/>
      <c r="R1168" s="1"/>
      <c r="S1168" s="1"/>
      <c r="T1168" s="1"/>
      <c r="U1168" s="1"/>
      <c r="V1168" s="1"/>
      <c r="W1168" s="1"/>
      <c r="X1168" s="1"/>
    </row>
    <row r="1169" spans="15:24" x14ac:dyDescent="0.2">
      <c r="O1169" s="1"/>
      <c r="P1169" s="1"/>
      <c r="Q1169" s="1"/>
      <c r="R1169" s="1"/>
      <c r="S1169" s="1"/>
      <c r="T1169" s="1"/>
      <c r="U1169" s="1"/>
      <c r="V1169" s="1"/>
      <c r="W1169" s="1"/>
      <c r="X1169" s="1"/>
    </row>
    <row r="1170" spans="15:24" x14ac:dyDescent="0.2">
      <c r="O1170" s="1"/>
      <c r="P1170" s="1"/>
      <c r="Q1170" s="1"/>
      <c r="R1170" s="1"/>
      <c r="S1170" s="1"/>
      <c r="T1170" s="1"/>
      <c r="U1170" s="1"/>
      <c r="V1170" s="1"/>
      <c r="W1170" s="1"/>
      <c r="X1170" s="1"/>
    </row>
    <row r="1171" spans="15:24" x14ac:dyDescent="0.2">
      <c r="O1171" s="1"/>
      <c r="P1171" s="1"/>
      <c r="Q1171" s="1"/>
      <c r="R1171" s="1"/>
      <c r="S1171" s="1"/>
      <c r="T1171" s="1"/>
      <c r="U1171" s="1"/>
      <c r="V1171" s="1"/>
      <c r="W1171" s="1"/>
      <c r="X1171" s="1"/>
    </row>
    <row r="1172" spans="15:24" x14ac:dyDescent="0.2">
      <c r="O1172" s="1"/>
      <c r="P1172" s="1"/>
      <c r="Q1172" s="1"/>
      <c r="R1172" s="1"/>
      <c r="S1172" s="1"/>
      <c r="T1172" s="1"/>
      <c r="U1172" s="1"/>
      <c r="V1172" s="1"/>
      <c r="W1172" s="1"/>
      <c r="X1172" s="1"/>
    </row>
    <row r="1173" spans="15:24" x14ac:dyDescent="0.2">
      <c r="O1173" s="1"/>
      <c r="P1173" s="1"/>
      <c r="Q1173" s="1"/>
      <c r="R1173" s="1"/>
      <c r="S1173" s="1"/>
      <c r="T1173" s="1"/>
      <c r="U1173" s="1"/>
      <c r="V1173" s="1"/>
      <c r="W1173" s="1"/>
      <c r="X1173" s="1"/>
    </row>
    <row r="1174" spans="15:24" x14ac:dyDescent="0.2">
      <c r="O1174" s="1"/>
      <c r="P1174" s="1"/>
      <c r="Q1174" s="1"/>
      <c r="R1174" s="1"/>
      <c r="S1174" s="1"/>
      <c r="T1174" s="1"/>
      <c r="U1174" s="1"/>
      <c r="V1174" s="1"/>
      <c r="W1174" s="1"/>
      <c r="X1174" s="1"/>
    </row>
    <row r="1175" spans="15:24" x14ac:dyDescent="0.2">
      <c r="O1175" s="1"/>
      <c r="P1175" s="1"/>
      <c r="Q1175" s="1"/>
      <c r="R1175" s="1"/>
      <c r="S1175" s="1"/>
      <c r="T1175" s="1"/>
      <c r="U1175" s="1"/>
      <c r="V1175" s="1"/>
      <c r="W1175" s="1"/>
      <c r="X1175" s="1"/>
    </row>
    <row r="1176" spans="15:24" x14ac:dyDescent="0.2">
      <c r="O1176" s="1"/>
      <c r="P1176" s="1"/>
      <c r="Q1176" s="1"/>
      <c r="R1176" s="1"/>
      <c r="S1176" s="1"/>
      <c r="T1176" s="1"/>
      <c r="U1176" s="1"/>
      <c r="V1176" s="1"/>
      <c r="W1176" s="1"/>
      <c r="X1176" s="1"/>
    </row>
    <row r="1177" spans="15:24" x14ac:dyDescent="0.2">
      <c r="O1177" s="1"/>
      <c r="P1177" s="1"/>
      <c r="Q1177" s="1"/>
      <c r="R1177" s="1"/>
      <c r="S1177" s="1"/>
      <c r="T1177" s="1"/>
      <c r="U1177" s="1"/>
      <c r="V1177" s="1"/>
      <c r="W1177" s="1"/>
      <c r="X1177" s="1"/>
    </row>
    <row r="1178" spans="15:24" x14ac:dyDescent="0.2">
      <c r="O1178" s="1"/>
      <c r="P1178" s="1"/>
      <c r="Q1178" s="1"/>
      <c r="R1178" s="1"/>
      <c r="S1178" s="1"/>
      <c r="T1178" s="1"/>
      <c r="U1178" s="1"/>
      <c r="V1178" s="1"/>
      <c r="W1178" s="1"/>
      <c r="X1178" s="1"/>
    </row>
    <row r="1179" spans="15:24" x14ac:dyDescent="0.2">
      <c r="O1179" s="1"/>
      <c r="P1179" s="1"/>
      <c r="Q1179" s="1"/>
      <c r="R1179" s="1"/>
      <c r="S1179" s="1"/>
      <c r="T1179" s="1"/>
      <c r="U1179" s="1"/>
      <c r="V1179" s="1"/>
      <c r="W1179" s="1"/>
      <c r="X1179" s="1"/>
    </row>
    <row r="1180" spans="15:24" x14ac:dyDescent="0.2">
      <c r="O1180" s="1"/>
      <c r="P1180" s="1"/>
      <c r="Q1180" s="1"/>
      <c r="R1180" s="1"/>
      <c r="S1180" s="1"/>
      <c r="T1180" s="1"/>
      <c r="U1180" s="1"/>
      <c r="V1180" s="1"/>
      <c r="W1180" s="1"/>
      <c r="X1180" s="1"/>
    </row>
    <row r="1181" spans="15:24" x14ac:dyDescent="0.2">
      <c r="O1181" s="1"/>
      <c r="P1181" s="1"/>
      <c r="Q1181" s="1"/>
      <c r="R1181" s="1"/>
      <c r="S1181" s="1"/>
      <c r="T1181" s="1"/>
      <c r="U1181" s="1"/>
      <c r="V1181" s="1"/>
      <c r="W1181" s="1"/>
      <c r="X1181" s="1"/>
    </row>
    <row r="1182" spans="15:24" x14ac:dyDescent="0.2">
      <c r="O1182" s="1"/>
      <c r="P1182" s="1"/>
      <c r="Q1182" s="1"/>
      <c r="R1182" s="1"/>
      <c r="S1182" s="1"/>
      <c r="T1182" s="1"/>
      <c r="U1182" s="1"/>
      <c r="V1182" s="1"/>
      <c r="W1182" s="1"/>
      <c r="X1182" s="1"/>
    </row>
    <row r="1183" spans="15:24" x14ac:dyDescent="0.2">
      <c r="O1183" s="1"/>
      <c r="P1183" s="1"/>
      <c r="Q1183" s="1"/>
      <c r="R1183" s="1"/>
      <c r="S1183" s="1"/>
      <c r="T1183" s="1"/>
      <c r="U1183" s="1"/>
      <c r="V1183" s="1"/>
      <c r="W1183" s="1"/>
      <c r="X1183" s="1"/>
    </row>
    <row r="1184" spans="15:24" x14ac:dyDescent="0.2">
      <c r="O1184" s="1"/>
      <c r="P1184" s="1"/>
      <c r="Q1184" s="1"/>
      <c r="R1184" s="1"/>
      <c r="S1184" s="1"/>
      <c r="T1184" s="1"/>
      <c r="U1184" s="1"/>
      <c r="V1184" s="1"/>
      <c r="W1184" s="1"/>
      <c r="X1184" s="1"/>
    </row>
    <row r="1185" spans="15:24" x14ac:dyDescent="0.2">
      <c r="O1185" s="1"/>
      <c r="P1185" s="1"/>
      <c r="Q1185" s="1"/>
      <c r="R1185" s="1"/>
      <c r="S1185" s="1"/>
      <c r="T1185" s="1"/>
      <c r="U1185" s="1"/>
      <c r="V1185" s="1"/>
      <c r="W1185" s="1"/>
      <c r="X1185" s="1"/>
    </row>
    <row r="1186" spans="15:24" x14ac:dyDescent="0.2">
      <c r="O1186" s="1"/>
      <c r="P1186" s="1"/>
      <c r="Q1186" s="1"/>
      <c r="R1186" s="1"/>
      <c r="S1186" s="1"/>
      <c r="T1186" s="1"/>
      <c r="U1186" s="1"/>
      <c r="V1186" s="1"/>
      <c r="W1186" s="1"/>
      <c r="X1186" s="1"/>
    </row>
    <row r="1187" spans="15:24" x14ac:dyDescent="0.2">
      <c r="O1187" s="1"/>
      <c r="P1187" s="1"/>
      <c r="Q1187" s="1"/>
      <c r="R1187" s="1"/>
      <c r="S1187" s="1"/>
      <c r="T1187" s="1"/>
      <c r="U1187" s="1"/>
      <c r="V1187" s="1"/>
      <c r="W1187" s="1"/>
      <c r="X1187" s="1"/>
    </row>
    <row r="1188" spans="15:24" x14ac:dyDescent="0.2">
      <c r="O1188" s="1"/>
      <c r="P1188" s="1"/>
      <c r="Q1188" s="1"/>
      <c r="R1188" s="1"/>
      <c r="S1188" s="1"/>
      <c r="T1188" s="1"/>
      <c r="U1188" s="1"/>
      <c r="V1188" s="1"/>
      <c r="W1188" s="1"/>
      <c r="X1188" s="1"/>
    </row>
    <row r="1189" spans="15:24" x14ac:dyDescent="0.2">
      <c r="O1189" s="1"/>
      <c r="P1189" s="1"/>
      <c r="Q1189" s="1"/>
      <c r="R1189" s="1"/>
      <c r="S1189" s="1"/>
      <c r="T1189" s="1"/>
      <c r="U1189" s="1"/>
      <c r="V1189" s="1"/>
      <c r="W1189" s="1"/>
      <c r="X1189" s="1"/>
    </row>
    <row r="1190" spans="15:24" x14ac:dyDescent="0.2">
      <c r="O1190" s="1"/>
      <c r="P1190" s="1"/>
      <c r="Q1190" s="1"/>
      <c r="R1190" s="1"/>
      <c r="S1190" s="1"/>
      <c r="T1190" s="1"/>
      <c r="U1190" s="1"/>
      <c r="V1190" s="1"/>
      <c r="W1190" s="1"/>
      <c r="X1190" s="1"/>
    </row>
    <row r="1191" spans="15:24" x14ac:dyDescent="0.2">
      <c r="O1191" s="1"/>
      <c r="P1191" s="1"/>
      <c r="Q1191" s="1"/>
      <c r="R1191" s="1"/>
      <c r="S1191" s="1"/>
      <c r="T1191" s="1"/>
      <c r="U1191" s="1"/>
      <c r="V1191" s="1"/>
      <c r="W1191" s="1"/>
      <c r="X1191" s="1"/>
    </row>
    <row r="1192" spans="15:24" x14ac:dyDescent="0.2">
      <c r="O1192" s="1"/>
      <c r="P1192" s="1"/>
      <c r="Q1192" s="1"/>
      <c r="R1192" s="1"/>
      <c r="S1192" s="1"/>
      <c r="T1192" s="1"/>
      <c r="U1192" s="1"/>
      <c r="V1192" s="1"/>
      <c r="W1192" s="1"/>
      <c r="X1192" s="1"/>
    </row>
    <row r="1193" spans="15:24" x14ac:dyDescent="0.2">
      <c r="O1193" s="1"/>
      <c r="P1193" s="1"/>
      <c r="Q1193" s="1"/>
      <c r="R1193" s="1"/>
      <c r="S1193" s="1"/>
      <c r="T1193" s="1"/>
      <c r="U1193" s="1"/>
      <c r="V1193" s="1"/>
      <c r="W1193" s="1"/>
      <c r="X1193" s="1"/>
    </row>
    <row r="1194" spans="15:24" x14ac:dyDescent="0.2">
      <c r="O1194" s="1"/>
      <c r="P1194" s="1"/>
      <c r="Q1194" s="1"/>
      <c r="R1194" s="1"/>
      <c r="S1194" s="1"/>
      <c r="T1194" s="1"/>
      <c r="U1194" s="1"/>
      <c r="V1194" s="1"/>
      <c r="W1194" s="1"/>
      <c r="X1194" s="1"/>
    </row>
    <row r="1195" spans="15:24" x14ac:dyDescent="0.2">
      <c r="O1195" s="1"/>
      <c r="P1195" s="1"/>
      <c r="Q1195" s="1"/>
      <c r="R1195" s="1"/>
      <c r="S1195" s="1"/>
      <c r="T1195" s="1"/>
      <c r="U1195" s="1"/>
      <c r="V1195" s="1"/>
      <c r="W1195" s="1"/>
      <c r="X1195" s="1"/>
    </row>
    <row r="1196" spans="15:24" x14ac:dyDescent="0.2">
      <c r="O1196" s="1"/>
      <c r="P1196" s="1"/>
      <c r="Q1196" s="1"/>
      <c r="R1196" s="1"/>
      <c r="S1196" s="1"/>
      <c r="T1196" s="1"/>
      <c r="U1196" s="1"/>
      <c r="V1196" s="1"/>
      <c r="W1196" s="1"/>
      <c r="X1196" s="1"/>
    </row>
    <row r="1197" spans="15:24" x14ac:dyDescent="0.2">
      <c r="O1197" s="1"/>
      <c r="P1197" s="1"/>
      <c r="Q1197" s="1"/>
      <c r="R1197" s="1"/>
      <c r="S1197" s="1"/>
      <c r="T1197" s="1"/>
      <c r="U1197" s="1"/>
      <c r="V1197" s="1"/>
      <c r="W1197" s="1"/>
      <c r="X1197" s="1"/>
    </row>
    <row r="1198" spans="15:24" x14ac:dyDescent="0.2">
      <c r="O1198" s="1"/>
      <c r="P1198" s="1"/>
      <c r="Q1198" s="1"/>
      <c r="R1198" s="1"/>
      <c r="S1198" s="1"/>
      <c r="T1198" s="1"/>
      <c r="U1198" s="1"/>
      <c r="V1198" s="1"/>
      <c r="W1198" s="1"/>
      <c r="X1198" s="1"/>
    </row>
    <row r="1199" spans="15:24" x14ac:dyDescent="0.2">
      <c r="O1199" s="1"/>
      <c r="P1199" s="1"/>
      <c r="Q1199" s="1"/>
      <c r="R1199" s="1"/>
      <c r="S1199" s="1"/>
      <c r="T1199" s="1"/>
      <c r="U1199" s="1"/>
      <c r="V1199" s="1"/>
      <c r="W1199" s="1"/>
      <c r="X1199" s="1"/>
    </row>
    <row r="1200" spans="15:24" x14ac:dyDescent="0.2">
      <c r="O1200" s="1"/>
      <c r="P1200" s="1"/>
      <c r="Q1200" s="1"/>
      <c r="R1200" s="1"/>
      <c r="S1200" s="1"/>
      <c r="T1200" s="1"/>
      <c r="U1200" s="1"/>
      <c r="V1200" s="1"/>
      <c r="W1200" s="1"/>
      <c r="X1200" s="1"/>
    </row>
    <row r="1201" spans="15:24" x14ac:dyDescent="0.2">
      <c r="O1201" s="1"/>
      <c r="P1201" s="1"/>
      <c r="Q1201" s="1"/>
      <c r="R1201" s="1"/>
      <c r="S1201" s="1"/>
      <c r="T1201" s="1"/>
      <c r="U1201" s="1"/>
      <c r="V1201" s="1"/>
      <c r="W1201" s="1"/>
      <c r="X1201" s="1"/>
    </row>
    <row r="1202" spans="15:24" x14ac:dyDescent="0.2">
      <c r="O1202" s="1"/>
      <c r="P1202" s="1"/>
      <c r="Q1202" s="1"/>
      <c r="R1202" s="1"/>
      <c r="S1202" s="1"/>
      <c r="T1202" s="1"/>
      <c r="U1202" s="1"/>
      <c r="V1202" s="1"/>
      <c r="W1202" s="1"/>
      <c r="X1202" s="1"/>
    </row>
    <row r="1203" spans="15:24" x14ac:dyDescent="0.2">
      <c r="O1203" s="1"/>
      <c r="P1203" s="1"/>
      <c r="Q1203" s="1"/>
      <c r="R1203" s="1"/>
      <c r="S1203" s="1"/>
      <c r="T1203" s="1"/>
      <c r="U1203" s="1"/>
      <c r="V1203" s="1"/>
      <c r="W1203" s="1"/>
      <c r="X1203" s="1"/>
    </row>
    <row r="1204" spans="15:24" x14ac:dyDescent="0.2">
      <c r="O1204" s="1"/>
      <c r="P1204" s="1"/>
      <c r="Q1204" s="1"/>
      <c r="R1204" s="1"/>
      <c r="S1204" s="1"/>
      <c r="T1204" s="1"/>
      <c r="U1204" s="1"/>
      <c r="V1204" s="1"/>
      <c r="W1204" s="1"/>
      <c r="X1204" s="1"/>
    </row>
    <row r="1205" spans="15:24" x14ac:dyDescent="0.2">
      <c r="O1205" s="1"/>
      <c r="P1205" s="1"/>
      <c r="Q1205" s="1"/>
      <c r="R1205" s="1"/>
      <c r="S1205" s="1"/>
      <c r="T1205" s="1"/>
      <c r="U1205" s="1"/>
      <c r="V1205" s="1"/>
      <c r="W1205" s="1"/>
      <c r="X1205" s="1"/>
    </row>
    <row r="1206" spans="15:24" x14ac:dyDescent="0.2">
      <c r="O1206" s="1"/>
      <c r="P1206" s="1"/>
      <c r="Q1206" s="1"/>
      <c r="R1206" s="1"/>
      <c r="S1206" s="1"/>
      <c r="T1206" s="1"/>
      <c r="U1206" s="1"/>
      <c r="V1206" s="1"/>
      <c r="W1206" s="1"/>
      <c r="X1206" s="1"/>
    </row>
    <row r="1207" spans="15:24" x14ac:dyDescent="0.2">
      <c r="O1207" s="1"/>
      <c r="P1207" s="1"/>
      <c r="Q1207" s="1"/>
      <c r="R1207" s="1"/>
      <c r="S1207" s="1"/>
      <c r="T1207" s="1"/>
      <c r="U1207" s="1"/>
      <c r="V1207" s="1"/>
      <c r="W1207" s="1"/>
      <c r="X1207" s="1"/>
    </row>
    <row r="1208" spans="15:24" x14ac:dyDescent="0.2">
      <c r="O1208" s="1"/>
      <c r="P1208" s="1"/>
      <c r="Q1208" s="1"/>
      <c r="R1208" s="1"/>
      <c r="S1208" s="1"/>
      <c r="T1208" s="1"/>
      <c r="U1208" s="1"/>
      <c r="V1208" s="1"/>
      <c r="W1208" s="1"/>
      <c r="X1208" s="1"/>
    </row>
    <row r="1209" spans="15:24" x14ac:dyDescent="0.2">
      <c r="O1209" s="1"/>
      <c r="P1209" s="1"/>
      <c r="Q1209" s="1"/>
      <c r="R1209" s="1"/>
      <c r="S1209" s="1"/>
      <c r="T1209" s="1"/>
      <c r="U1209" s="1"/>
      <c r="V1209" s="1"/>
      <c r="W1209" s="1"/>
      <c r="X1209" s="1"/>
    </row>
    <row r="1210" spans="15:24" x14ac:dyDescent="0.2">
      <c r="O1210" s="1"/>
      <c r="P1210" s="1"/>
      <c r="Q1210" s="1"/>
      <c r="R1210" s="1"/>
      <c r="S1210" s="1"/>
      <c r="T1210" s="1"/>
      <c r="U1210" s="1"/>
      <c r="V1210" s="1"/>
      <c r="W1210" s="1"/>
      <c r="X1210" s="1"/>
    </row>
    <row r="1211" spans="15:24" x14ac:dyDescent="0.2">
      <c r="O1211" s="1"/>
      <c r="P1211" s="1"/>
      <c r="Q1211" s="1"/>
      <c r="R1211" s="1"/>
      <c r="S1211" s="1"/>
      <c r="T1211" s="1"/>
      <c r="U1211" s="1"/>
      <c r="V1211" s="1"/>
      <c r="W1211" s="1"/>
      <c r="X1211" s="1"/>
    </row>
    <row r="1212" spans="15:24" x14ac:dyDescent="0.2">
      <c r="O1212" s="1"/>
      <c r="P1212" s="1"/>
      <c r="Q1212" s="1"/>
      <c r="R1212" s="1"/>
      <c r="S1212" s="1"/>
      <c r="T1212" s="1"/>
      <c r="U1212" s="1"/>
      <c r="V1212" s="1"/>
      <c r="W1212" s="1"/>
      <c r="X1212" s="1"/>
    </row>
    <row r="1213" spans="15:24" x14ac:dyDescent="0.2">
      <c r="O1213" s="1"/>
      <c r="P1213" s="1"/>
      <c r="Q1213" s="1"/>
      <c r="R1213" s="1"/>
      <c r="S1213" s="1"/>
      <c r="T1213" s="1"/>
      <c r="U1213" s="1"/>
      <c r="V1213" s="1"/>
      <c r="W1213" s="1"/>
      <c r="X1213" s="1"/>
    </row>
    <row r="1214" spans="15:24" x14ac:dyDescent="0.2">
      <c r="O1214" s="1"/>
      <c r="P1214" s="1"/>
      <c r="Q1214" s="1"/>
      <c r="R1214" s="1"/>
      <c r="S1214" s="1"/>
      <c r="T1214" s="1"/>
      <c r="U1214" s="1"/>
      <c r="V1214" s="1"/>
      <c r="W1214" s="1"/>
      <c r="X1214" s="1"/>
    </row>
    <row r="1215" spans="15:24" x14ac:dyDescent="0.2">
      <c r="O1215" s="1"/>
      <c r="P1215" s="1"/>
      <c r="Q1215" s="1"/>
      <c r="R1215" s="1"/>
      <c r="S1215" s="1"/>
      <c r="T1215" s="1"/>
      <c r="U1215" s="1"/>
      <c r="V1215" s="1"/>
      <c r="W1215" s="1"/>
      <c r="X1215" s="1"/>
    </row>
    <row r="1216" spans="15:24" x14ac:dyDescent="0.2">
      <c r="O1216" s="1"/>
      <c r="P1216" s="1"/>
      <c r="Q1216" s="1"/>
      <c r="R1216" s="1"/>
      <c r="S1216" s="1"/>
      <c r="T1216" s="1"/>
      <c r="U1216" s="1"/>
      <c r="V1216" s="1"/>
      <c r="W1216" s="1"/>
      <c r="X1216" s="1"/>
    </row>
    <row r="1217" spans="15:24" x14ac:dyDescent="0.2">
      <c r="O1217" s="1"/>
      <c r="P1217" s="1"/>
      <c r="Q1217" s="1"/>
      <c r="R1217" s="1"/>
      <c r="S1217" s="1"/>
      <c r="T1217" s="1"/>
      <c r="U1217" s="1"/>
      <c r="V1217" s="1"/>
      <c r="W1217" s="1"/>
      <c r="X1217" s="1"/>
    </row>
    <row r="1218" spans="15:24" x14ac:dyDescent="0.2">
      <c r="O1218" s="1"/>
      <c r="P1218" s="1"/>
      <c r="Q1218" s="1"/>
      <c r="R1218" s="1"/>
      <c r="S1218" s="1"/>
      <c r="T1218" s="1"/>
      <c r="U1218" s="1"/>
      <c r="V1218" s="1"/>
      <c r="W1218" s="1"/>
      <c r="X1218" s="1"/>
    </row>
    <row r="1219" spans="15:24" x14ac:dyDescent="0.2">
      <c r="O1219" s="1"/>
      <c r="P1219" s="1"/>
      <c r="Q1219" s="1"/>
      <c r="R1219" s="1"/>
      <c r="S1219" s="1"/>
      <c r="T1219" s="1"/>
      <c r="U1219" s="1"/>
      <c r="V1219" s="1"/>
      <c r="W1219" s="1"/>
      <c r="X1219" s="1"/>
    </row>
    <row r="1220" spans="15:24" x14ac:dyDescent="0.2">
      <c r="O1220" s="1"/>
      <c r="P1220" s="1"/>
      <c r="Q1220" s="1"/>
      <c r="R1220" s="1"/>
      <c r="S1220" s="1"/>
      <c r="T1220" s="1"/>
      <c r="U1220" s="1"/>
      <c r="V1220" s="1"/>
      <c r="W1220" s="1"/>
      <c r="X1220" s="1"/>
    </row>
    <row r="1221" spans="15:24" x14ac:dyDescent="0.2">
      <c r="O1221" s="1"/>
      <c r="P1221" s="1"/>
      <c r="Q1221" s="1"/>
      <c r="R1221" s="1"/>
      <c r="S1221" s="1"/>
      <c r="T1221" s="1"/>
      <c r="U1221" s="1"/>
      <c r="V1221" s="1"/>
      <c r="W1221" s="1"/>
      <c r="X1221" s="1"/>
    </row>
    <row r="1222" spans="15:24" x14ac:dyDescent="0.2">
      <c r="O1222" s="1"/>
      <c r="P1222" s="1"/>
      <c r="Q1222" s="1"/>
      <c r="R1222" s="1"/>
      <c r="S1222" s="1"/>
      <c r="T1222" s="1"/>
      <c r="U1222" s="1"/>
      <c r="V1222" s="1"/>
      <c r="W1222" s="1"/>
      <c r="X1222" s="1"/>
    </row>
    <row r="1223" spans="15:24" x14ac:dyDescent="0.2">
      <c r="O1223" s="1"/>
      <c r="P1223" s="1"/>
      <c r="Q1223" s="1"/>
      <c r="R1223" s="1"/>
      <c r="S1223" s="1"/>
      <c r="T1223" s="1"/>
      <c r="U1223" s="1"/>
      <c r="V1223" s="1"/>
      <c r="W1223" s="1"/>
      <c r="X1223" s="1"/>
    </row>
    <row r="1224" spans="15:24" x14ac:dyDescent="0.2">
      <c r="O1224" s="1"/>
      <c r="P1224" s="1"/>
      <c r="Q1224" s="1"/>
      <c r="R1224" s="1"/>
      <c r="S1224" s="1"/>
      <c r="T1224" s="1"/>
      <c r="U1224" s="1"/>
      <c r="V1224" s="1"/>
      <c r="W1224" s="1"/>
      <c r="X1224" s="1"/>
    </row>
    <row r="1225" spans="15:24" x14ac:dyDescent="0.2">
      <c r="O1225" s="1"/>
      <c r="P1225" s="1"/>
      <c r="Q1225" s="1"/>
      <c r="R1225" s="1"/>
      <c r="S1225" s="1"/>
      <c r="T1225" s="1"/>
      <c r="U1225" s="1"/>
      <c r="V1225" s="1"/>
      <c r="W1225" s="1"/>
      <c r="X1225" s="1"/>
    </row>
    <row r="1226" spans="15:24" x14ac:dyDescent="0.2">
      <c r="O1226" s="1"/>
      <c r="P1226" s="1"/>
      <c r="Q1226" s="1"/>
      <c r="R1226" s="1"/>
      <c r="S1226" s="1"/>
      <c r="T1226" s="1"/>
      <c r="U1226" s="1"/>
      <c r="V1226" s="1"/>
      <c r="W1226" s="1"/>
      <c r="X1226" s="1"/>
    </row>
    <row r="1227" spans="15:24" x14ac:dyDescent="0.2">
      <c r="O1227" s="1"/>
      <c r="P1227" s="1"/>
      <c r="Q1227" s="1"/>
      <c r="R1227" s="1"/>
      <c r="S1227" s="1"/>
      <c r="T1227" s="1"/>
      <c r="U1227" s="1"/>
      <c r="V1227" s="1"/>
      <c r="W1227" s="1"/>
      <c r="X1227" s="1"/>
    </row>
    <row r="1228" spans="15:24" x14ac:dyDescent="0.2">
      <c r="O1228" s="1"/>
      <c r="P1228" s="1"/>
      <c r="Q1228" s="1"/>
      <c r="R1228" s="1"/>
      <c r="S1228" s="1"/>
      <c r="T1228" s="1"/>
      <c r="U1228" s="1"/>
      <c r="V1228" s="1"/>
      <c r="W1228" s="1"/>
      <c r="X1228" s="1"/>
    </row>
    <row r="1229" spans="15:24" x14ac:dyDescent="0.2">
      <c r="O1229" s="1"/>
      <c r="P1229" s="1"/>
      <c r="Q1229" s="1"/>
      <c r="R1229" s="1"/>
      <c r="S1229" s="1"/>
      <c r="T1229" s="1"/>
      <c r="U1229" s="1"/>
      <c r="V1229" s="1"/>
      <c r="W1229" s="1"/>
      <c r="X1229" s="1"/>
    </row>
    <row r="1230" spans="15:24" x14ac:dyDescent="0.2">
      <c r="O1230" s="1"/>
      <c r="P1230" s="1"/>
      <c r="Q1230" s="1"/>
      <c r="R1230" s="1"/>
      <c r="S1230" s="1"/>
      <c r="T1230" s="1"/>
      <c r="U1230" s="1"/>
      <c r="V1230" s="1"/>
      <c r="W1230" s="1"/>
      <c r="X1230" s="1"/>
    </row>
    <row r="1231" spans="15:24" x14ac:dyDescent="0.2">
      <c r="O1231" s="1"/>
      <c r="P1231" s="1"/>
      <c r="Q1231" s="1"/>
      <c r="R1231" s="1"/>
      <c r="S1231" s="1"/>
      <c r="T1231" s="1"/>
      <c r="U1231" s="1"/>
      <c r="V1231" s="1"/>
      <c r="W1231" s="1"/>
      <c r="X1231" s="1"/>
    </row>
    <row r="1232" spans="15:24" x14ac:dyDescent="0.2">
      <c r="O1232" s="1"/>
      <c r="P1232" s="1"/>
      <c r="Q1232" s="1"/>
      <c r="R1232" s="1"/>
      <c r="S1232" s="1"/>
      <c r="T1232" s="1"/>
      <c r="U1232" s="1"/>
      <c r="V1232" s="1"/>
      <c r="W1232" s="1"/>
      <c r="X1232" s="1"/>
    </row>
    <row r="1233" spans="15:24" x14ac:dyDescent="0.2">
      <c r="O1233" s="1"/>
      <c r="P1233" s="1"/>
      <c r="Q1233" s="1"/>
      <c r="R1233" s="1"/>
      <c r="S1233" s="1"/>
      <c r="T1233" s="1"/>
      <c r="U1233" s="1"/>
      <c r="V1233" s="1"/>
      <c r="W1233" s="1"/>
      <c r="X1233" s="1"/>
    </row>
    <row r="1234" spans="15:24" x14ac:dyDescent="0.2">
      <c r="O1234" s="1"/>
      <c r="P1234" s="1"/>
      <c r="Q1234" s="1"/>
      <c r="R1234" s="1"/>
      <c r="S1234" s="1"/>
      <c r="T1234" s="1"/>
      <c r="U1234" s="1"/>
      <c r="V1234" s="1"/>
      <c r="W1234" s="1"/>
      <c r="X1234" s="1"/>
    </row>
    <row r="1235" spans="15:24" x14ac:dyDescent="0.2">
      <c r="O1235" s="1"/>
      <c r="P1235" s="1"/>
      <c r="Q1235" s="1"/>
      <c r="R1235" s="1"/>
      <c r="S1235" s="1"/>
      <c r="T1235" s="1"/>
      <c r="U1235" s="1"/>
      <c r="V1235" s="1"/>
      <c r="W1235" s="1"/>
      <c r="X1235" s="1"/>
    </row>
    <row r="1236" spans="15:24" x14ac:dyDescent="0.2">
      <c r="O1236" s="1"/>
      <c r="P1236" s="1"/>
      <c r="Q1236" s="1"/>
      <c r="R1236" s="1"/>
      <c r="S1236" s="1"/>
      <c r="T1236" s="1"/>
      <c r="U1236" s="1"/>
      <c r="V1236" s="1"/>
      <c r="W1236" s="1"/>
      <c r="X1236" s="1"/>
    </row>
    <row r="1237" spans="15:24" x14ac:dyDescent="0.2">
      <c r="O1237" s="1"/>
      <c r="P1237" s="1"/>
      <c r="Q1237" s="1"/>
      <c r="R1237" s="1"/>
      <c r="S1237" s="1"/>
      <c r="T1237" s="1"/>
      <c r="U1237" s="1"/>
      <c r="V1237" s="1"/>
      <c r="W1237" s="1"/>
      <c r="X1237" s="1"/>
    </row>
    <row r="1238" spans="15:24" x14ac:dyDescent="0.2">
      <c r="O1238" s="1"/>
      <c r="P1238" s="1"/>
      <c r="Q1238" s="1"/>
      <c r="R1238" s="1"/>
      <c r="S1238" s="1"/>
      <c r="T1238" s="1"/>
      <c r="U1238" s="1"/>
      <c r="V1238" s="1"/>
      <c r="W1238" s="1"/>
      <c r="X1238" s="1"/>
    </row>
    <row r="1239" spans="15:24" x14ac:dyDescent="0.2">
      <c r="O1239" s="1"/>
      <c r="P1239" s="1"/>
      <c r="Q1239" s="1"/>
      <c r="R1239" s="1"/>
      <c r="S1239" s="1"/>
      <c r="T1239" s="1"/>
      <c r="U1239" s="1"/>
      <c r="V1239" s="1"/>
      <c r="W1239" s="1"/>
      <c r="X1239" s="1"/>
    </row>
    <row r="1240" spans="15:24" x14ac:dyDescent="0.2">
      <c r="O1240" s="1"/>
      <c r="P1240" s="1"/>
      <c r="Q1240" s="1"/>
      <c r="R1240" s="1"/>
      <c r="S1240" s="1"/>
      <c r="T1240" s="1"/>
      <c r="U1240" s="1"/>
      <c r="V1240" s="1"/>
      <c r="W1240" s="1"/>
      <c r="X1240" s="1"/>
    </row>
    <row r="1241" spans="15:24" x14ac:dyDescent="0.2">
      <c r="O1241" s="1"/>
      <c r="P1241" s="1"/>
      <c r="Q1241" s="1"/>
      <c r="R1241" s="1"/>
      <c r="S1241" s="1"/>
      <c r="T1241" s="1"/>
      <c r="U1241" s="1"/>
      <c r="V1241" s="1"/>
      <c r="W1241" s="1"/>
      <c r="X1241" s="1"/>
    </row>
    <row r="1242" spans="15:24" x14ac:dyDescent="0.2">
      <c r="O1242" s="1"/>
      <c r="P1242" s="1"/>
      <c r="Q1242" s="1"/>
      <c r="R1242" s="1"/>
      <c r="S1242" s="1"/>
      <c r="T1242" s="1"/>
      <c r="U1242" s="1"/>
      <c r="V1242" s="1"/>
      <c r="W1242" s="1"/>
      <c r="X1242" s="1"/>
    </row>
    <row r="1243" spans="15:24" x14ac:dyDescent="0.2">
      <c r="O1243" s="1"/>
      <c r="P1243" s="1"/>
      <c r="Q1243" s="1"/>
      <c r="R1243" s="1"/>
      <c r="S1243" s="1"/>
      <c r="T1243" s="1"/>
      <c r="U1243" s="1"/>
      <c r="V1243" s="1"/>
      <c r="W1243" s="1"/>
      <c r="X1243" s="1"/>
    </row>
    <row r="1244" spans="15:24" x14ac:dyDescent="0.2">
      <c r="O1244" s="1"/>
      <c r="P1244" s="1"/>
      <c r="Q1244" s="1"/>
      <c r="R1244" s="1"/>
      <c r="S1244" s="1"/>
      <c r="T1244" s="1"/>
      <c r="U1244" s="1"/>
      <c r="V1244" s="1"/>
      <c r="W1244" s="1"/>
      <c r="X1244" s="1"/>
    </row>
    <row r="1245" spans="15:24" x14ac:dyDescent="0.2">
      <c r="O1245" s="1"/>
      <c r="P1245" s="1"/>
      <c r="Q1245" s="1"/>
      <c r="R1245" s="1"/>
      <c r="S1245" s="1"/>
      <c r="T1245" s="1"/>
      <c r="U1245" s="1"/>
      <c r="V1245" s="1"/>
      <c r="W1245" s="1"/>
      <c r="X1245" s="1"/>
    </row>
    <row r="1246" spans="15:24" x14ac:dyDescent="0.2">
      <c r="O1246" s="1"/>
      <c r="P1246" s="1"/>
      <c r="Q1246" s="1"/>
      <c r="R1246" s="1"/>
      <c r="S1246" s="1"/>
      <c r="T1246" s="1"/>
      <c r="U1246" s="1"/>
      <c r="V1246" s="1"/>
      <c r="W1246" s="1"/>
      <c r="X1246" s="1"/>
    </row>
    <row r="1247" spans="15:24" x14ac:dyDescent="0.2">
      <c r="O1247" s="1"/>
      <c r="P1247" s="1"/>
      <c r="Q1247" s="1"/>
      <c r="R1247" s="1"/>
      <c r="S1247" s="1"/>
      <c r="T1247" s="1"/>
      <c r="U1247" s="1"/>
      <c r="V1247" s="1"/>
      <c r="W1247" s="1"/>
      <c r="X1247" s="1"/>
    </row>
    <row r="1248" spans="15:24" x14ac:dyDescent="0.2">
      <c r="O1248" s="1"/>
      <c r="P1248" s="1"/>
      <c r="Q1248" s="1"/>
      <c r="R1248" s="1"/>
      <c r="S1248" s="1"/>
      <c r="T1248" s="1"/>
      <c r="U1248" s="1"/>
      <c r="V1248" s="1"/>
      <c r="W1248" s="1"/>
      <c r="X1248" s="1"/>
    </row>
    <row r="1249" spans="15:24" x14ac:dyDescent="0.2">
      <c r="O1249" s="1"/>
      <c r="P1249" s="1"/>
      <c r="Q1249" s="1"/>
      <c r="R1249" s="1"/>
      <c r="S1249" s="1"/>
      <c r="T1249" s="1"/>
      <c r="U1249" s="1"/>
      <c r="V1249" s="1"/>
      <c r="W1249" s="1"/>
      <c r="X1249" s="1"/>
    </row>
    <row r="1250" spans="15:24" x14ac:dyDescent="0.2">
      <c r="O1250" s="1"/>
      <c r="P1250" s="1"/>
      <c r="Q1250" s="1"/>
      <c r="R1250" s="1"/>
      <c r="S1250" s="1"/>
      <c r="T1250" s="1"/>
      <c r="U1250" s="1"/>
      <c r="V1250" s="1"/>
      <c r="W1250" s="1"/>
      <c r="X1250" s="1"/>
    </row>
    <row r="1251" spans="15:24" x14ac:dyDescent="0.2">
      <c r="O1251" s="1"/>
      <c r="P1251" s="1"/>
      <c r="Q1251" s="1"/>
      <c r="R1251" s="1"/>
      <c r="S1251" s="1"/>
      <c r="T1251" s="1"/>
      <c r="U1251" s="1"/>
      <c r="V1251" s="1"/>
      <c r="W1251" s="1"/>
      <c r="X1251" s="1"/>
    </row>
    <row r="1252" spans="15:24" x14ac:dyDescent="0.2">
      <c r="O1252" s="1"/>
      <c r="P1252" s="1"/>
      <c r="Q1252" s="1"/>
      <c r="R1252" s="1"/>
      <c r="S1252" s="1"/>
      <c r="T1252" s="1"/>
      <c r="U1252" s="1"/>
      <c r="V1252" s="1"/>
      <c r="W1252" s="1"/>
      <c r="X1252" s="1"/>
    </row>
    <row r="1253" spans="15:24" x14ac:dyDescent="0.2">
      <c r="O1253" s="1"/>
      <c r="P1253" s="1"/>
      <c r="Q1253" s="1"/>
      <c r="R1253" s="1"/>
      <c r="S1253" s="1"/>
      <c r="T1253" s="1"/>
      <c r="U1253" s="1"/>
      <c r="V1253" s="1"/>
      <c r="W1253" s="1"/>
      <c r="X1253" s="1"/>
    </row>
    <row r="1254" spans="15:24" x14ac:dyDescent="0.2">
      <c r="O1254" s="1"/>
      <c r="P1254" s="1"/>
      <c r="Q1254" s="1"/>
      <c r="R1254" s="1"/>
      <c r="S1254" s="1"/>
      <c r="T1254" s="1"/>
      <c r="U1254" s="1"/>
      <c r="V1254" s="1"/>
      <c r="W1254" s="1"/>
      <c r="X1254" s="1"/>
    </row>
    <row r="1255" spans="15:24" x14ac:dyDescent="0.2">
      <c r="O1255" s="1"/>
      <c r="P1255" s="1"/>
      <c r="Q1255" s="1"/>
      <c r="R1255" s="1"/>
      <c r="S1255" s="1"/>
      <c r="T1255" s="1"/>
      <c r="U1255" s="1"/>
      <c r="V1255" s="1"/>
      <c r="W1255" s="1"/>
      <c r="X1255" s="1"/>
    </row>
    <row r="1256" spans="15:24" x14ac:dyDescent="0.2">
      <c r="O1256" s="1"/>
      <c r="P1256" s="1"/>
      <c r="Q1256" s="1"/>
      <c r="R1256" s="1"/>
      <c r="S1256" s="1"/>
      <c r="T1256" s="1"/>
      <c r="U1256" s="1"/>
      <c r="V1256" s="1"/>
      <c r="W1256" s="1"/>
      <c r="X1256" s="1"/>
    </row>
    <row r="1257" spans="15:24" x14ac:dyDescent="0.2">
      <c r="O1257" s="1"/>
      <c r="P1257" s="1"/>
      <c r="Q1257" s="1"/>
      <c r="R1257" s="1"/>
      <c r="S1257" s="1"/>
      <c r="T1257" s="1"/>
      <c r="U1257" s="1"/>
      <c r="V1257" s="1"/>
      <c r="W1257" s="1"/>
      <c r="X1257" s="1"/>
    </row>
    <row r="1258" spans="15:24" x14ac:dyDescent="0.2">
      <c r="O1258" s="1"/>
      <c r="P1258" s="1"/>
      <c r="Q1258" s="1"/>
      <c r="R1258" s="1"/>
      <c r="S1258" s="1"/>
      <c r="T1258" s="1"/>
      <c r="U1258" s="1"/>
      <c r="V1258" s="1"/>
      <c r="W1258" s="1"/>
      <c r="X1258" s="1"/>
    </row>
    <row r="1259" spans="15:24" x14ac:dyDescent="0.2">
      <c r="O1259" s="1"/>
      <c r="P1259" s="1"/>
      <c r="Q1259" s="1"/>
      <c r="R1259" s="1"/>
      <c r="S1259" s="1"/>
      <c r="T1259" s="1"/>
      <c r="U1259" s="1"/>
      <c r="V1259" s="1"/>
      <c r="W1259" s="1"/>
      <c r="X1259" s="1"/>
    </row>
    <row r="1260" spans="15:24" x14ac:dyDescent="0.2">
      <c r="O1260" s="1"/>
      <c r="P1260" s="1"/>
      <c r="Q1260" s="1"/>
      <c r="R1260" s="1"/>
      <c r="S1260" s="1"/>
      <c r="T1260" s="1"/>
      <c r="U1260" s="1"/>
      <c r="V1260" s="1"/>
      <c r="W1260" s="1"/>
      <c r="X1260" s="1"/>
    </row>
    <row r="1261" spans="15:24" x14ac:dyDescent="0.2">
      <c r="O1261" s="1"/>
      <c r="P1261" s="1"/>
      <c r="Q1261" s="1"/>
      <c r="R1261" s="1"/>
      <c r="S1261" s="1"/>
      <c r="T1261" s="1"/>
      <c r="U1261" s="1"/>
      <c r="V1261" s="1"/>
      <c r="W1261" s="1"/>
      <c r="X1261" s="1"/>
    </row>
    <row r="1262" spans="15:24" x14ac:dyDescent="0.2">
      <c r="O1262" s="1"/>
      <c r="P1262" s="1"/>
      <c r="Q1262" s="1"/>
      <c r="R1262" s="1"/>
      <c r="S1262" s="1"/>
      <c r="T1262" s="1"/>
      <c r="U1262" s="1"/>
      <c r="V1262" s="1"/>
      <c r="W1262" s="1"/>
      <c r="X1262" s="1"/>
    </row>
    <row r="1263" spans="15:24" x14ac:dyDescent="0.2">
      <c r="O1263" s="1"/>
      <c r="P1263" s="1"/>
      <c r="Q1263" s="1"/>
      <c r="R1263" s="1"/>
      <c r="S1263" s="1"/>
      <c r="T1263" s="1"/>
      <c r="U1263" s="1"/>
      <c r="V1263" s="1"/>
      <c r="W1263" s="1"/>
      <c r="X1263" s="1"/>
    </row>
    <row r="1264" spans="15:24" x14ac:dyDescent="0.2">
      <c r="O1264" s="1"/>
      <c r="P1264" s="1"/>
      <c r="Q1264" s="1"/>
      <c r="R1264" s="1"/>
      <c r="S1264" s="1"/>
      <c r="T1264" s="1"/>
      <c r="U1264" s="1"/>
      <c r="V1264" s="1"/>
      <c r="W1264" s="1"/>
      <c r="X1264" s="1"/>
    </row>
    <row r="1265" spans="15:24" x14ac:dyDescent="0.2">
      <c r="O1265" s="1"/>
      <c r="P1265" s="1"/>
      <c r="Q1265" s="1"/>
      <c r="R1265" s="1"/>
      <c r="S1265" s="1"/>
      <c r="T1265" s="1"/>
      <c r="U1265" s="1"/>
      <c r="V1265" s="1"/>
      <c r="W1265" s="1"/>
      <c r="X1265" s="1"/>
    </row>
    <row r="1266" spans="15:24" x14ac:dyDescent="0.2">
      <c r="O1266" s="1"/>
      <c r="P1266" s="1"/>
      <c r="Q1266" s="1"/>
      <c r="R1266" s="1"/>
      <c r="S1266" s="1"/>
      <c r="T1266" s="1"/>
      <c r="U1266" s="1"/>
      <c r="V1266" s="1"/>
      <c r="W1266" s="1"/>
      <c r="X1266" s="1"/>
    </row>
    <row r="1267" spans="15:24" x14ac:dyDescent="0.2">
      <c r="O1267" s="1"/>
      <c r="P1267" s="1"/>
      <c r="Q1267" s="1"/>
      <c r="R1267" s="1"/>
      <c r="S1267" s="1"/>
      <c r="T1267" s="1"/>
      <c r="U1267" s="1"/>
      <c r="V1267" s="1"/>
      <c r="W1267" s="1"/>
      <c r="X1267" s="1"/>
    </row>
    <row r="1268" spans="15:24" x14ac:dyDescent="0.2">
      <c r="O1268" s="1"/>
      <c r="P1268" s="1"/>
      <c r="Q1268" s="1"/>
      <c r="R1268" s="1"/>
      <c r="S1268" s="1"/>
      <c r="T1268" s="1"/>
      <c r="U1268" s="1"/>
      <c r="V1268" s="1"/>
      <c r="W1268" s="1"/>
      <c r="X1268" s="1"/>
    </row>
    <row r="1269" spans="15:24" x14ac:dyDescent="0.2">
      <c r="O1269" s="1"/>
      <c r="P1269" s="1"/>
      <c r="Q1269" s="1"/>
      <c r="R1269" s="1"/>
      <c r="S1269" s="1"/>
      <c r="T1269" s="1"/>
      <c r="U1269" s="1"/>
      <c r="V1269" s="1"/>
      <c r="W1269" s="1"/>
      <c r="X1269" s="1"/>
    </row>
    <row r="1270" spans="15:24" x14ac:dyDescent="0.2">
      <c r="O1270" s="1"/>
      <c r="P1270" s="1"/>
      <c r="Q1270" s="1"/>
      <c r="R1270" s="1"/>
      <c r="S1270" s="1"/>
      <c r="T1270" s="1"/>
      <c r="U1270" s="1"/>
      <c r="V1270" s="1"/>
      <c r="W1270" s="1"/>
      <c r="X1270" s="1"/>
    </row>
    <row r="1271" spans="15:24" x14ac:dyDescent="0.2">
      <c r="O1271" s="1"/>
      <c r="P1271" s="1"/>
      <c r="Q1271" s="1"/>
      <c r="R1271" s="1"/>
      <c r="S1271" s="1"/>
      <c r="T1271" s="1"/>
      <c r="U1271" s="1"/>
      <c r="V1271" s="1"/>
      <c r="W1271" s="1"/>
      <c r="X1271" s="1"/>
    </row>
    <row r="1272" spans="15:24" x14ac:dyDescent="0.2">
      <c r="O1272" s="1"/>
      <c r="P1272" s="1"/>
      <c r="Q1272" s="1"/>
      <c r="R1272" s="1"/>
      <c r="S1272" s="1"/>
      <c r="T1272" s="1"/>
      <c r="U1272" s="1"/>
      <c r="V1272" s="1"/>
      <c r="W1272" s="1"/>
      <c r="X1272" s="1"/>
    </row>
    <row r="1273" spans="15:24" x14ac:dyDescent="0.2">
      <c r="O1273" s="1"/>
      <c r="P1273" s="1"/>
      <c r="Q1273" s="1"/>
      <c r="R1273" s="1"/>
      <c r="S1273" s="1"/>
      <c r="T1273" s="1"/>
      <c r="U1273" s="1"/>
      <c r="V1273" s="1"/>
      <c r="W1273" s="1"/>
      <c r="X1273" s="1"/>
    </row>
    <row r="1274" spans="15:24" x14ac:dyDescent="0.2">
      <c r="O1274" s="1"/>
      <c r="P1274" s="1"/>
      <c r="Q1274" s="1"/>
      <c r="R1274" s="1"/>
      <c r="S1274" s="1"/>
      <c r="T1274" s="1"/>
      <c r="U1274" s="1"/>
      <c r="V1274" s="1"/>
      <c r="W1274" s="1"/>
      <c r="X1274" s="1"/>
    </row>
    <row r="1275" spans="15:24" x14ac:dyDescent="0.2">
      <c r="O1275" s="1"/>
      <c r="P1275" s="1"/>
      <c r="Q1275" s="1"/>
      <c r="R1275" s="1"/>
      <c r="S1275" s="1"/>
      <c r="T1275" s="1"/>
      <c r="U1275" s="1"/>
      <c r="V1275" s="1"/>
      <c r="W1275" s="1"/>
      <c r="X1275" s="1"/>
    </row>
    <row r="1276" spans="15:24" x14ac:dyDescent="0.2">
      <c r="O1276" s="1"/>
      <c r="P1276" s="1"/>
      <c r="Q1276" s="1"/>
      <c r="R1276" s="1"/>
      <c r="S1276" s="1"/>
      <c r="T1276" s="1"/>
      <c r="U1276" s="1"/>
      <c r="V1276" s="1"/>
      <c r="W1276" s="1"/>
      <c r="X1276" s="1"/>
    </row>
    <row r="1277" spans="15:24" x14ac:dyDescent="0.2">
      <c r="O1277" s="1"/>
      <c r="P1277" s="1"/>
      <c r="Q1277" s="1"/>
      <c r="R1277" s="1"/>
      <c r="S1277" s="1"/>
      <c r="T1277" s="1"/>
      <c r="U1277" s="1"/>
      <c r="V1277" s="1"/>
      <c r="W1277" s="1"/>
      <c r="X1277" s="1"/>
    </row>
    <row r="1278" spans="15:24" x14ac:dyDescent="0.2">
      <c r="O1278" s="1"/>
      <c r="P1278" s="1"/>
      <c r="Q1278" s="1"/>
      <c r="R1278" s="1"/>
      <c r="S1278" s="1"/>
      <c r="T1278" s="1"/>
      <c r="U1278" s="1"/>
      <c r="V1278" s="1"/>
      <c r="W1278" s="1"/>
      <c r="X1278" s="1"/>
    </row>
    <row r="1279" spans="15:24" x14ac:dyDescent="0.2">
      <c r="O1279" s="1"/>
      <c r="P1279" s="1"/>
      <c r="Q1279" s="1"/>
      <c r="R1279" s="1"/>
      <c r="S1279" s="1"/>
      <c r="T1279" s="1"/>
      <c r="U1279" s="1"/>
      <c r="V1279" s="1"/>
      <c r="W1279" s="1"/>
      <c r="X1279" s="1"/>
    </row>
    <row r="1280" spans="15:24" x14ac:dyDescent="0.2">
      <c r="O1280" s="1"/>
      <c r="P1280" s="1"/>
      <c r="Q1280" s="1"/>
      <c r="R1280" s="1"/>
      <c r="S1280" s="1"/>
      <c r="T1280" s="1"/>
      <c r="U1280" s="1"/>
      <c r="V1280" s="1"/>
      <c r="W1280" s="1"/>
      <c r="X1280" s="1"/>
    </row>
    <row r="1281" spans="15:24" x14ac:dyDescent="0.2">
      <c r="O1281" s="1"/>
      <c r="P1281" s="1"/>
      <c r="Q1281" s="1"/>
      <c r="R1281" s="1"/>
      <c r="S1281" s="1"/>
      <c r="T1281" s="1"/>
      <c r="U1281" s="1"/>
      <c r="V1281" s="1"/>
      <c r="W1281" s="1"/>
      <c r="X1281" s="1"/>
    </row>
    <row r="1282" spans="15:24" x14ac:dyDescent="0.2">
      <c r="O1282" s="1"/>
      <c r="P1282" s="1"/>
      <c r="Q1282" s="1"/>
      <c r="R1282" s="1"/>
      <c r="S1282" s="1"/>
      <c r="T1282" s="1"/>
      <c r="U1282" s="1"/>
      <c r="V1282" s="1"/>
      <c r="W1282" s="1"/>
      <c r="X1282" s="1"/>
    </row>
    <row r="1283" spans="15:24" x14ac:dyDescent="0.2">
      <c r="O1283" s="1"/>
      <c r="P1283" s="1"/>
      <c r="Q1283" s="1"/>
      <c r="R1283" s="1"/>
      <c r="S1283" s="1"/>
      <c r="T1283" s="1"/>
      <c r="U1283" s="1"/>
      <c r="V1283" s="1"/>
      <c r="W1283" s="1"/>
      <c r="X1283" s="1"/>
    </row>
    <row r="1284" spans="15:24" x14ac:dyDescent="0.2">
      <c r="O1284" s="1"/>
      <c r="P1284" s="1"/>
      <c r="Q1284" s="1"/>
      <c r="R1284" s="1"/>
      <c r="S1284" s="1"/>
      <c r="T1284" s="1"/>
      <c r="U1284" s="1"/>
      <c r="V1284" s="1"/>
      <c r="W1284" s="1"/>
      <c r="X1284" s="1"/>
    </row>
    <row r="1285" spans="15:24" x14ac:dyDescent="0.2">
      <c r="O1285" s="1"/>
      <c r="P1285" s="1"/>
      <c r="Q1285" s="1"/>
      <c r="R1285" s="1"/>
      <c r="S1285" s="1"/>
      <c r="T1285" s="1"/>
      <c r="U1285" s="1"/>
      <c r="V1285" s="1"/>
      <c r="W1285" s="1"/>
      <c r="X1285" s="1"/>
    </row>
    <row r="1286" spans="15:24" x14ac:dyDescent="0.2">
      <c r="O1286" s="1"/>
      <c r="P1286" s="1"/>
      <c r="Q1286" s="1"/>
      <c r="R1286" s="1"/>
      <c r="S1286" s="1"/>
      <c r="T1286" s="1"/>
      <c r="U1286" s="1"/>
      <c r="V1286" s="1"/>
      <c r="W1286" s="1"/>
      <c r="X1286" s="1"/>
    </row>
    <row r="1287" spans="15:24" x14ac:dyDescent="0.2">
      <c r="O1287" s="1"/>
      <c r="P1287" s="1"/>
      <c r="Q1287" s="1"/>
      <c r="R1287" s="1"/>
      <c r="S1287" s="1"/>
      <c r="T1287" s="1"/>
      <c r="U1287" s="1"/>
      <c r="V1287" s="1"/>
      <c r="W1287" s="1"/>
      <c r="X1287" s="1"/>
    </row>
    <row r="1288" spans="15:24" x14ac:dyDescent="0.2">
      <c r="O1288" s="1"/>
      <c r="P1288" s="1"/>
      <c r="Q1288" s="1"/>
      <c r="R1288" s="1"/>
      <c r="S1288" s="1"/>
      <c r="T1288" s="1"/>
      <c r="U1288" s="1"/>
      <c r="V1288" s="1"/>
      <c r="W1288" s="1"/>
      <c r="X1288" s="1"/>
    </row>
    <row r="1289" spans="15:24" x14ac:dyDescent="0.2">
      <c r="O1289" s="1"/>
      <c r="P1289" s="1"/>
      <c r="Q1289" s="1"/>
      <c r="R1289" s="1"/>
      <c r="S1289" s="1"/>
      <c r="T1289" s="1"/>
      <c r="U1289" s="1"/>
      <c r="V1289" s="1"/>
      <c r="W1289" s="1"/>
      <c r="X1289" s="1"/>
    </row>
    <row r="1290" spans="15:24" x14ac:dyDescent="0.2">
      <c r="O1290" s="1"/>
      <c r="P1290" s="1"/>
      <c r="Q1290" s="1"/>
      <c r="R1290" s="1"/>
      <c r="S1290" s="1"/>
      <c r="T1290" s="1"/>
      <c r="U1290" s="1"/>
      <c r="V1290" s="1"/>
      <c r="W1290" s="1"/>
      <c r="X1290" s="1"/>
    </row>
    <row r="1291" spans="15:24" x14ac:dyDescent="0.2">
      <c r="O1291" s="1"/>
      <c r="P1291" s="1"/>
      <c r="Q1291" s="1"/>
      <c r="R1291" s="1"/>
      <c r="S1291" s="1"/>
      <c r="T1291" s="1"/>
      <c r="U1291" s="1"/>
      <c r="V1291" s="1"/>
      <c r="W1291" s="1"/>
      <c r="X1291" s="1"/>
    </row>
    <row r="1292" spans="15:24" x14ac:dyDescent="0.2">
      <c r="O1292" s="1"/>
      <c r="P1292" s="1"/>
      <c r="Q1292" s="1"/>
      <c r="R1292" s="1"/>
      <c r="S1292" s="1"/>
      <c r="T1292" s="1"/>
      <c r="U1292" s="1"/>
      <c r="V1292" s="1"/>
      <c r="W1292" s="1"/>
      <c r="X1292" s="1"/>
    </row>
    <row r="1293" spans="15:24" x14ac:dyDescent="0.2">
      <c r="O1293" s="1"/>
      <c r="P1293" s="1"/>
      <c r="Q1293" s="1"/>
      <c r="R1293" s="1"/>
      <c r="S1293" s="1"/>
      <c r="T1293" s="1"/>
      <c r="U1293" s="1"/>
      <c r="V1293" s="1"/>
      <c r="W1293" s="1"/>
      <c r="X1293" s="1"/>
    </row>
    <row r="1294" spans="15:24" x14ac:dyDescent="0.2">
      <c r="O1294" s="1"/>
      <c r="P1294" s="1"/>
      <c r="Q1294" s="1"/>
      <c r="R1294" s="1"/>
      <c r="S1294" s="1"/>
      <c r="T1294" s="1"/>
      <c r="U1294" s="1"/>
      <c r="V1294" s="1"/>
      <c r="W1294" s="1"/>
      <c r="X1294" s="1"/>
    </row>
    <row r="1295" spans="15:24" x14ac:dyDescent="0.2">
      <c r="O1295" s="1"/>
      <c r="P1295" s="1"/>
      <c r="Q1295" s="1"/>
      <c r="R1295" s="1"/>
      <c r="S1295" s="1"/>
      <c r="T1295" s="1"/>
      <c r="U1295" s="1"/>
      <c r="V1295" s="1"/>
      <c r="W1295" s="1"/>
      <c r="X1295" s="1"/>
    </row>
    <row r="1296" spans="15:24" x14ac:dyDescent="0.2">
      <c r="O1296" s="1"/>
      <c r="P1296" s="1"/>
      <c r="Q1296" s="1"/>
      <c r="R1296" s="1"/>
      <c r="S1296" s="1"/>
      <c r="T1296" s="1"/>
      <c r="U1296" s="1"/>
      <c r="V1296" s="1"/>
      <c r="W1296" s="1"/>
      <c r="X1296" s="1"/>
    </row>
    <row r="1297" spans="15:24" x14ac:dyDescent="0.2">
      <c r="O1297" s="1"/>
      <c r="P1297" s="1"/>
      <c r="Q1297" s="1"/>
      <c r="R1297" s="1"/>
      <c r="S1297" s="1"/>
      <c r="T1297" s="1"/>
      <c r="U1297" s="1"/>
      <c r="V1297" s="1"/>
      <c r="W1297" s="1"/>
      <c r="X1297" s="1"/>
    </row>
    <row r="1298" spans="15:24" x14ac:dyDescent="0.2">
      <c r="O1298" s="1"/>
      <c r="P1298" s="1"/>
      <c r="Q1298" s="1"/>
      <c r="R1298" s="1"/>
      <c r="S1298" s="1"/>
      <c r="T1298" s="1"/>
      <c r="U1298" s="1"/>
      <c r="V1298" s="1"/>
      <c r="W1298" s="1"/>
      <c r="X1298" s="1"/>
    </row>
    <row r="1299" spans="15:24" x14ac:dyDescent="0.2">
      <c r="O1299" s="1"/>
      <c r="P1299" s="1"/>
      <c r="Q1299" s="1"/>
      <c r="R1299" s="1"/>
      <c r="S1299" s="1"/>
      <c r="T1299" s="1"/>
      <c r="U1299" s="1"/>
      <c r="V1299" s="1"/>
      <c r="W1299" s="1"/>
      <c r="X1299" s="1"/>
    </row>
    <row r="1300" spans="15:24" x14ac:dyDescent="0.2">
      <c r="O1300" s="1"/>
      <c r="P1300" s="1"/>
      <c r="Q1300" s="1"/>
      <c r="R1300" s="1"/>
      <c r="S1300" s="1"/>
      <c r="T1300" s="1"/>
      <c r="U1300" s="1"/>
      <c r="V1300" s="1"/>
      <c r="W1300" s="1"/>
      <c r="X1300" s="1"/>
    </row>
    <row r="1301" spans="15:24" x14ac:dyDescent="0.2">
      <c r="O1301" s="1"/>
      <c r="P1301" s="1"/>
      <c r="Q1301" s="1"/>
      <c r="R1301" s="1"/>
      <c r="S1301" s="1"/>
      <c r="T1301" s="1"/>
      <c r="U1301" s="1"/>
      <c r="V1301" s="1"/>
      <c r="W1301" s="1"/>
      <c r="X1301" s="1"/>
    </row>
    <row r="1302" spans="15:24" x14ac:dyDescent="0.2">
      <c r="O1302" s="1"/>
      <c r="P1302" s="1"/>
      <c r="Q1302" s="1"/>
      <c r="R1302" s="1"/>
      <c r="S1302" s="1"/>
      <c r="T1302" s="1"/>
      <c r="U1302" s="1"/>
      <c r="V1302" s="1"/>
      <c r="W1302" s="1"/>
      <c r="X1302" s="1"/>
    </row>
    <row r="1303" spans="15:24" x14ac:dyDescent="0.2">
      <c r="O1303" s="1"/>
      <c r="P1303" s="1"/>
      <c r="Q1303" s="1"/>
      <c r="R1303" s="1"/>
      <c r="S1303" s="1"/>
      <c r="T1303" s="1"/>
      <c r="U1303" s="1"/>
      <c r="V1303" s="1"/>
      <c r="W1303" s="1"/>
      <c r="X1303" s="1"/>
    </row>
    <row r="1304" spans="15:24" x14ac:dyDescent="0.2">
      <c r="O1304" s="1"/>
      <c r="P1304" s="1"/>
      <c r="Q1304" s="1"/>
      <c r="R1304" s="1"/>
      <c r="S1304" s="1"/>
      <c r="T1304" s="1"/>
      <c r="U1304" s="1"/>
      <c r="V1304" s="1"/>
      <c r="W1304" s="1"/>
      <c r="X1304" s="1"/>
    </row>
    <row r="1305" spans="15:24" x14ac:dyDescent="0.2">
      <c r="O1305" s="1"/>
      <c r="P1305" s="1"/>
      <c r="Q1305" s="1"/>
      <c r="R1305" s="1"/>
      <c r="S1305" s="1"/>
      <c r="T1305" s="1"/>
      <c r="U1305" s="1"/>
      <c r="V1305" s="1"/>
      <c r="W1305" s="1"/>
      <c r="X1305" s="1"/>
    </row>
    <row r="1306" spans="15:24" x14ac:dyDescent="0.2">
      <c r="O1306" s="1"/>
      <c r="P1306" s="1"/>
      <c r="Q1306" s="1"/>
      <c r="R1306" s="1"/>
      <c r="S1306" s="1"/>
      <c r="T1306" s="1"/>
      <c r="U1306" s="1"/>
      <c r="V1306" s="1"/>
      <c r="W1306" s="1"/>
      <c r="X1306" s="1"/>
    </row>
    <row r="1307" spans="15:24" x14ac:dyDescent="0.2">
      <c r="O1307" s="1"/>
      <c r="P1307" s="1"/>
      <c r="Q1307" s="1"/>
      <c r="R1307" s="1"/>
      <c r="S1307" s="1"/>
      <c r="T1307" s="1"/>
      <c r="U1307" s="1"/>
      <c r="V1307" s="1"/>
      <c r="W1307" s="1"/>
      <c r="X1307" s="1"/>
    </row>
    <row r="1308" spans="15:24" x14ac:dyDescent="0.2">
      <c r="O1308" s="1"/>
      <c r="P1308" s="1"/>
      <c r="Q1308" s="1"/>
      <c r="R1308" s="1"/>
      <c r="S1308" s="1"/>
      <c r="T1308" s="1"/>
      <c r="U1308" s="1"/>
      <c r="V1308" s="1"/>
      <c r="W1308" s="1"/>
      <c r="X1308" s="1"/>
    </row>
    <row r="1309" spans="15:24" x14ac:dyDescent="0.2">
      <c r="O1309" s="1"/>
      <c r="P1309" s="1"/>
      <c r="Q1309" s="1"/>
      <c r="R1309" s="1"/>
      <c r="S1309" s="1"/>
      <c r="T1309" s="1"/>
      <c r="U1309" s="1"/>
      <c r="V1309" s="1"/>
      <c r="W1309" s="1"/>
      <c r="X1309" s="1"/>
    </row>
    <row r="1310" spans="15:24" x14ac:dyDescent="0.2">
      <c r="O1310" s="1"/>
      <c r="P1310" s="1"/>
      <c r="Q1310" s="1"/>
      <c r="R1310" s="1"/>
      <c r="S1310" s="1"/>
      <c r="T1310" s="1"/>
      <c r="U1310" s="1"/>
      <c r="V1310" s="1"/>
      <c r="W1310" s="1"/>
      <c r="X1310" s="1"/>
    </row>
    <row r="1311" spans="15:24" x14ac:dyDescent="0.2">
      <c r="O1311" s="1"/>
      <c r="P1311" s="1"/>
      <c r="Q1311" s="1"/>
      <c r="R1311" s="1"/>
      <c r="S1311" s="1"/>
      <c r="T1311" s="1"/>
      <c r="U1311" s="1"/>
      <c r="V1311" s="1"/>
      <c r="W1311" s="1"/>
      <c r="X1311" s="1"/>
    </row>
    <row r="1312" spans="15:24" x14ac:dyDescent="0.2">
      <c r="O1312" s="1"/>
      <c r="P1312" s="1"/>
      <c r="Q1312" s="1"/>
      <c r="R1312" s="1"/>
      <c r="S1312" s="1"/>
      <c r="T1312" s="1"/>
      <c r="U1312" s="1"/>
      <c r="V1312" s="1"/>
      <c r="W1312" s="1"/>
      <c r="X1312" s="1"/>
    </row>
    <row r="1313" spans="15:24" x14ac:dyDescent="0.2">
      <c r="O1313" s="1"/>
      <c r="P1313" s="1"/>
      <c r="Q1313" s="1"/>
      <c r="R1313" s="1"/>
      <c r="S1313" s="1"/>
      <c r="T1313" s="1"/>
      <c r="U1313" s="1"/>
      <c r="V1313" s="1"/>
      <c r="W1313" s="1"/>
      <c r="X1313" s="1"/>
    </row>
    <row r="1314" spans="15:24" x14ac:dyDescent="0.2">
      <c r="O1314" s="1"/>
      <c r="P1314" s="1"/>
      <c r="Q1314" s="1"/>
      <c r="R1314" s="1"/>
      <c r="S1314" s="1"/>
      <c r="T1314" s="1"/>
      <c r="U1314" s="1"/>
      <c r="V1314" s="1"/>
      <c r="W1314" s="1"/>
      <c r="X1314" s="1"/>
    </row>
    <row r="1315" spans="15:24" x14ac:dyDescent="0.2">
      <c r="O1315" s="1"/>
      <c r="P1315" s="1"/>
      <c r="Q1315" s="1"/>
      <c r="R1315" s="1"/>
      <c r="S1315" s="1"/>
      <c r="T1315" s="1"/>
      <c r="U1315" s="1"/>
      <c r="V1315" s="1"/>
      <c r="W1315" s="1"/>
      <c r="X1315" s="1"/>
    </row>
    <row r="1316" spans="15:24" x14ac:dyDescent="0.2">
      <c r="O1316" s="1"/>
      <c r="P1316" s="1"/>
      <c r="Q1316" s="1"/>
      <c r="R1316" s="1"/>
      <c r="S1316" s="1"/>
      <c r="T1316" s="1"/>
      <c r="U1316" s="1"/>
      <c r="V1316" s="1"/>
      <c r="W1316" s="1"/>
      <c r="X1316" s="1"/>
    </row>
    <row r="1317" spans="15:24" x14ac:dyDescent="0.2">
      <c r="O1317" s="1"/>
      <c r="P1317" s="1"/>
      <c r="Q1317" s="1"/>
      <c r="R1317" s="1"/>
      <c r="S1317" s="1"/>
      <c r="T1317" s="1"/>
      <c r="U1317" s="1"/>
      <c r="V1317" s="1"/>
      <c r="W1317" s="1"/>
      <c r="X1317" s="1"/>
    </row>
    <row r="1318" spans="15:24" x14ac:dyDescent="0.2">
      <c r="O1318" s="1"/>
      <c r="P1318" s="1"/>
      <c r="Q1318" s="1"/>
      <c r="R1318" s="1"/>
      <c r="S1318" s="1"/>
      <c r="T1318" s="1"/>
      <c r="U1318" s="1"/>
      <c r="V1318" s="1"/>
      <c r="W1318" s="1"/>
      <c r="X1318" s="1"/>
    </row>
    <row r="1319" spans="15:24" x14ac:dyDescent="0.2">
      <c r="O1319" s="1"/>
      <c r="P1319" s="1"/>
      <c r="Q1319" s="1"/>
      <c r="R1319" s="1"/>
      <c r="S1319" s="1"/>
      <c r="T1319" s="1"/>
      <c r="U1319" s="1"/>
      <c r="V1319" s="1"/>
      <c r="W1319" s="1"/>
      <c r="X1319" s="1"/>
    </row>
    <row r="1320" spans="15:24" x14ac:dyDescent="0.2">
      <c r="O1320" s="1"/>
      <c r="P1320" s="1"/>
      <c r="Q1320" s="1"/>
      <c r="R1320" s="1"/>
      <c r="S1320" s="1"/>
      <c r="T1320" s="1"/>
      <c r="U1320" s="1"/>
      <c r="V1320" s="1"/>
      <c r="W1320" s="1"/>
      <c r="X1320" s="1"/>
    </row>
    <row r="1321" spans="15:24" x14ac:dyDescent="0.2">
      <c r="O1321" s="1"/>
      <c r="P1321" s="1"/>
      <c r="Q1321" s="1"/>
      <c r="R1321" s="1"/>
      <c r="S1321" s="1"/>
      <c r="T1321" s="1"/>
      <c r="U1321" s="1"/>
      <c r="V1321" s="1"/>
      <c r="W1321" s="1"/>
      <c r="X1321" s="1"/>
    </row>
    <row r="1322" spans="15:24" x14ac:dyDescent="0.2">
      <c r="O1322" s="1"/>
      <c r="P1322" s="1"/>
      <c r="Q1322" s="1"/>
      <c r="R1322" s="1"/>
      <c r="S1322" s="1"/>
      <c r="T1322" s="1"/>
      <c r="U1322" s="1"/>
      <c r="V1322" s="1"/>
      <c r="W1322" s="1"/>
      <c r="X1322" s="1"/>
    </row>
    <row r="1323" spans="15:24" x14ac:dyDescent="0.2">
      <c r="O1323" s="1"/>
      <c r="P1323" s="1"/>
      <c r="Q1323" s="1"/>
      <c r="R1323" s="1"/>
      <c r="S1323" s="1"/>
      <c r="T1323" s="1"/>
      <c r="U1323" s="1"/>
      <c r="V1323" s="1"/>
      <c r="W1323" s="1"/>
      <c r="X1323" s="1"/>
    </row>
    <row r="1324" spans="15:24" x14ac:dyDescent="0.2">
      <c r="O1324" s="1"/>
      <c r="P1324" s="1"/>
      <c r="Q1324" s="1"/>
      <c r="R1324" s="1"/>
      <c r="S1324" s="1"/>
      <c r="T1324" s="1"/>
      <c r="U1324" s="1"/>
      <c r="V1324" s="1"/>
      <c r="W1324" s="1"/>
      <c r="X1324" s="1"/>
    </row>
    <row r="1325" spans="15:24" x14ac:dyDescent="0.2">
      <c r="O1325" s="1"/>
      <c r="P1325" s="1"/>
      <c r="Q1325" s="1"/>
      <c r="R1325" s="1"/>
      <c r="S1325" s="1"/>
      <c r="T1325" s="1"/>
      <c r="U1325" s="1"/>
      <c r="V1325" s="1"/>
      <c r="W1325" s="1"/>
      <c r="X1325" s="1"/>
    </row>
    <row r="1326" spans="15:24" x14ac:dyDescent="0.2">
      <c r="O1326" s="1"/>
      <c r="P1326" s="1"/>
      <c r="Q1326" s="1"/>
      <c r="R1326" s="1"/>
      <c r="S1326" s="1"/>
      <c r="T1326" s="1"/>
      <c r="U1326" s="1"/>
      <c r="V1326" s="1"/>
      <c r="W1326" s="1"/>
      <c r="X1326" s="1"/>
    </row>
    <row r="1327" spans="15:24" x14ac:dyDescent="0.2">
      <c r="O1327" s="1"/>
      <c r="P1327" s="1"/>
      <c r="Q1327" s="1"/>
      <c r="R1327" s="1"/>
      <c r="S1327" s="1"/>
      <c r="T1327" s="1"/>
      <c r="U1327" s="1"/>
      <c r="V1327" s="1"/>
      <c r="W1327" s="1"/>
      <c r="X1327" s="1"/>
    </row>
    <row r="1328" spans="15:24" x14ac:dyDescent="0.2">
      <c r="O1328" s="1"/>
      <c r="P1328" s="1"/>
      <c r="Q1328" s="1"/>
      <c r="R1328" s="1"/>
      <c r="S1328" s="1"/>
      <c r="T1328" s="1"/>
      <c r="U1328" s="1"/>
      <c r="V1328" s="1"/>
      <c r="W1328" s="1"/>
      <c r="X1328" s="1"/>
    </row>
    <row r="1329" spans="15:24" x14ac:dyDescent="0.2">
      <c r="O1329" s="1"/>
      <c r="P1329" s="1"/>
      <c r="Q1329" s="1"/>
      <c r="R1329" s="1"/>
      <c r="S1329" s="1"/>
      <c r="T1329" s="1"/>
      <c r="U1329" s="1"/>
      <c r="V1329" s="1"/>
      <c r="W1329" s="1"/>
      <c r="X1329" s="1"/>
    </row>
    <row r="1330" spans="15:24" x14ac:dyDescent="0.2">
      <c r="O1330" s="1"/>
      <c r="P1330" s="1"/>
      <c r="Q1330" s="1"/>
      <c r="R1330" s="1"/>
      <c r="S1330" s="1"/>
      <c r="T1330" s="1"/>
      <c r="U1330" s="1"/>
      <c r="V1330" s="1"/>
      <c r="W1330" s="1"/>
      <c r="X1330" s="1"/>
    </row>
    <row r="1331" spans="15:24" x14ac:dyDescent="0.2">
      <c r="O1331" s="1"/>
      <c r="P1331" s="1"/>
      <c r="Q1331" s="1"/>
      <c r="R1331" s="1"/>
      <c r="S1331" s="1"/>
      <c r="T1331" s="1"/>
      <c r="U1331" s="1"/>
      <c r="V1331" s="1"/>
      <c r="W1331" s="1"/>
      <c r="X1331" s="1"/>
    </row>
    <row r="1332" spans="15:24" x14ac:dyDescent="0.2">
      <c r="O1332" s="1"/>
      <c r="P1332" s="1"/>
      <c r="Q1332" s="1"/>
      <c r="R1332" s="1"/>
      <c r="S1332" s="1"/>
      <c r="T1332" s="1"/>
      <c r="U1332" s="1"/>
      <c r="V1332" s="1"/>
      <c r="W1332" s="1"/>
      <c r="X1332" s="1"/>
    </row>
    <row r="1333" spans="15:24" x14ac:dyDescent="0.2">
      <c r="O1333" s="1"/>
      <c r="P1333" s="1"/>
      <c r="Q1333" s="1"/>
      <c r="R1333" s="1"/>
      <c r="S1333" s="1"/>
      <c r="T1333" s="1"/>
      <c r="U1333" s="1"/>
      <c r="V1333" s="1"/>
      <c r="W1333" s="1"/>
      <c r="X1333" s="1"/>
    </row>
    <row r="1334" spans="15:24" x14ac:dyDescent="0.2">
      <c r="O1334" s="1"/>
      <c r="P1334" s="1"/>
      <c r="Q1334" s="1"/>
      <c r="R1334" s="1"/>
      <c r="S1334" s="1"/>
      <c r="T1334" s="1"/>
      <c r="U1334" s="1"/>
      <c r="V1334" s="1"/>
      <c r="W1334" s="1"/>
      <c r="X1334" s="1"/>
    </row>
    <row r="1335" spans="15:24" x14ac:dyDescent="0.2">
      <c r="O1335" s="1"/>
      <c r="P1335" s="1"/>
      <c r="Q1335" s="1"/>
      <c r="R1335" s="1"/>
      <c r="S1335" s="1"/>
      <c r="T1335" s="1"/>
      <c r="U1335" s="1"/>
      <c r="V1335" s="1"/>
      <c r="W1335" s="1"/>
      <c r="X1335" s="1"/>
    </row>
    <row r="1336" spans="15:24" x14ac:dyDescent="0.2">
      <c r="O1336" s="1"/>
      <c r="P1336" s="1"/>
      <c r="Q1336" s="1"/>
      <c r="R1336" s="1"/>
      <c r="S1336" s="1"/>
      <c r="T1336" s="1"/>
      <c r="U1336" s="1"/>
      <c r="V1336" s="1"/>
      <c r="W1336" s="1"/>
      <c r="X1336" s="1"/>
    </row>
    <row r="1337" spans="15:24" x14ac:dyDescent="0.2">
      <c r="O1337" s="1"/>
      <c r="P1337" s="1"/>
      <c r="Q1337" s="1"/>
      <c r="R1337" s="1"/>
      <c r="S1337" s="1"/>
      <c r="T1337" s="1"/>
      <c r="U1337" s="1"/>
      <c r="V1337" s="1"/>
      <c r="W1337" s="1"/>
      <c r="X1337" s="1"/>
    </row>
    <row r="1338" spans="15:24" x14ac:dyDescent="0.2">
      <c r="O1338" s="1"/>
      <c r="P1338" s="1"/>
      <c r="Q1338" s="1"/>
      <c r="R1338" s="1"/>
      <c r="S1338" s="1"/>
      <c r="T1338" s="1"/>
      <c r="U1338" s="1"/>
      <c r="V1338" s="1"/>
      <c r="W1338" s="1"/>
      <c r="X1338" s="1"/>
    </row>
    <row r="1339" spans="15:24" x14ac:dyDescent="0.2">
      <c r="O1339" s="1"/>
      <c r="P1339" s="1"/>
      <c r="Q1339" s="1"/>
      <c r="R1339" s="1"/>
      <c r="S1339" s="1"/>
      <c r="T1339" s="1"/>
      <c r="U1339" s="1"/>
      <c r="V1339" s="1"/>
      <c r="W1339" s="1"/>
      <c r="X1339" s="1"/>
    </row>
    <row r="1340" spans="15:24" x14ac:dyDescent="0.2">
      <c r="O1340" s="1"/>
      <c r="P1340" s="1"/>
      <c r="Q1340" s="1"/>
      <c r="R1340" s="1"/>
      <c r="S1340" s="1"/>
      <c r="T1340" s="1"/>
      <c r="U1340" s="1"/>
      <c r="V1340" s="1"/>
      <c r="W1340" s="1"/>
      <c r="X1340" s="1"/>
    </row>
    <row r="1341" spans="15:24" x14ac:dyDescent="0.2">
      <c r="O1341" s="1"/>
      <c r="P1341" s="1"/>
      <c r="Q1341" s="1"/>
      <c r="R1341" s="1"/>
      <c r="S1341" s="1"/>
      <c r="T1341" s="1"/>
      <c r="U1341" s="1"/>
      <c r="V1341" s="1"/>
      <c r="W1341" s="1"/>
      <c r="X1341" s="1"/>
    </row>
    <row r="1342" spans="15:24" x14ac:dyDescent="0.2">
      <c r="O1342" s="1"/>
      <c r="P1342" s="1"/>
      <c r="Q1342" s="1"/>
      <c r="R1342" s="1"/>
      <c r="S1342" s="1"/>
      <c r="T1342" s="1"/>
      <c r="U1342" s="1"/>
      <c r="V1342" s="1"/>
      <c r="W1342" s="1"/>
      <c r="X1342" s="1"/>
    </row>
    <row r="1343" spans="15:24" x14ac:dyDescent="0.2">
      <c r="O1343" s="1"/>
      <c r="P1343" s="1"/>
      <c r="Q1343" s="1"/>
      <c r="R1343" s="1"/>
      <c r="S1343" s="1"/>
      <c r="T1343" s="1"/>
      <c r="U1343" s="1"/>
      <c r="V1343" s="1"/>
      <c r="W1343" s="1"/>
      <c r="X1343" s="1"/>
    </row>
    <row r="1344" spans="15:24" x14ac:dyDescent="0.2">
      <c r="O1344" s="1"/>
      <c r="P1344" s="1"/>
      <c r="Q1344" s="1"/>
      <c r="R1344" s="1"/>
      <c r="S1344" s="1"/>
      <c r="T1344" s="1"/>
      <c r="U1344" s="1"/>
      <c r="V1344" s="1"/>
      <c r="W1344" s="1"/>
      <c r="X1344" s="1"/>
    </row>
    <row r="1345" spans="15:24" x14ac:dyDescent="0.2">
      <c r="O1345" s="1"/>
      <c r="P1345" s="1"/>
      <c r="Q1345" s="1"/>
      <c r="R1345" s="1"/>
      <c r="S1345" s="1"/>
      <c r="T1345" s="1"/>
      <c r="U1345" s="1"/>
      <c r="V1345" s="1"/>
      <c r="W1345" s="1"/>
      <c r="X1345" s="1"/>
    </row>
    <row r="1346" spans="15:24" x14ac:dyDescent="0.2">
      <c r="O1346" s="1"/>
      <c r="P1346" s="1"/>
      <c r="Q1346" s="1"/>
      <c r="R1346" s="1"/>
      <c r="S1346" s="1"/>
      <c r="T1346" s="1"/>
      <c r="U1346" s="1"/>
      <c r="V1346" s="1"/>
      <c r="W1346" s="1"/>
      <c r="X1346" s="1"/>
    </row>
    <row r="1347" spans="15:24" x14ac:dyDescent="0.2">
      <c r="O1347" s="1"/>
      <c r="P1347" s="1"/>
      <c r="Q1347" s="1"/>
      <c r="R1347" s="1"/>
      <c r="S1347" s="1"/>
      <c r="T1347" s="1"/>
      <c r="U1347" s="1"/>
      <c r="V1347" s="1"/>
      <c r="W1347" s="1"/>
      <c r="X1347" s="1"/>
    </row>
    <row r="1348" spans="15:24" x14ac:dyDescent="0.2">
      <c r="O1348" s="1"/>
      <c r="P1348" s="1"/>
      <c r="Q1348" s="1"/>
      <c r="R1348" s="1"/>
      <c r="S1348" s="1"/>
      <c r="T1348" s="1"/>
      <c r="U1348" s="1"/>
      <c r="V1348" s="1"/>
      <c r="W1348" s="1"/>
      <c r="X1348" s="1"/>
    </row>
    <row r="1349" spans="15:24" x14ac:dyDescent="0.2">
      <c r="O1349" s="1"/>
      <c r="P1349" s="1"/>
      <c r="Q1349" s="1"/>
      <c r="R1349" s="1"/>
      <c r="S1349" s="1"/>
      <c r="T1349" s="1"/>
      <c r="U1349" s="1"/>
      <c r="V1349" s="1"/>
      <c r="W1349" s="1"/>
      <c r="X1349" s="1"/>
    </row>
    <row r="1350" spans="15:24" x14ac:dyDescent="0.2">
      <c r="O1350" s="1"/>
      <c r="P1350" s="1"/>
      <c r="Q1350" s="1"/>
      <c r="R1350" s="1"/>
      <c r="S1350" s="1"/>
      <c r="T1350" s="1"/>
      <c r="U1350" s="1"/>
      <c r="V1350" s="1"/>
      <c r="W1350" s="1"/>
      <c r="X1350" s="1"/>
    </row>
    <row r="1351" spans="15:24" x14ac:dyDescent="0.2">
      <c r="O1351" s="1"/>
      <c r="P1351" s="1"/>
      <c r="Q1351" s="1"/>
      <c r="R1351" s="1"/>
      <c r="S1351" s="1"/>
      <c r="T1351" s="1"/>
      <c r="U1351" s="1"/>
      <c r="V1351" s="1"/>
      <c r="W1351" s="1"/>
      <c r="X1351" s="1"/>
    </row>
    <row r="1352" spans="15:24" x14ac:dyDescent="0.2">
      <c r="O1352" s="1"/>
      <c r="P1352" s="1"/>
      <c r="Q1352" s="1"/>
      <c r="R1352" s="1"/>
      <c r="S1352" s="1"/>
      <c r="T1352" s="1"/>
      <c r="U1352" s="1"/>
      <c r="V1352" s="1"/>
      <c r="W1352" s="1"/>
      <c r="X1352" s="1"/>
    </row>
    <row r="1353" spans="15:24" x14ac:dyDescent="0.2">
      <c r="O1353" s="1"/>
      <c r="P1353" s="1"/>
      <c r="Q1353" s="1"/>
      <c r="R1353" s="1"/>
      <c r="S1353" s="1"/>
      <c r="T1353" s="1"/>
      <c r="U1353" s="1"/>
      <c r="V1353" s="1"/>
      <c r="W1353" s="1"/>
      <c r="X1353" s="1"/>
    </row>
    <row r="1354" spans="15:24" x14ac:dyDescent="0.2">
      <c r="O1354" s="1"/>
      <c r="P1354" s="1"/>
      <c r="Q1354" s="1"/>
      <c r="R1354" s="1"/>
      <c r="S1354" s="1"/>
      <c r="T1354" s="1"/>
      <c r="U1354" s="1"/>
      <c r="V1354" s="1"/>
      <c r="W1354" s="1"/>
      <c r="X1354" s="1"/>
    </row>
    <row r="1355" spans="15:24" x14ac:dyDescent="0.2">
      <c r="O1355" s="1"/>
      <c r="P1355" s="1"/>
      <c r="Q1355" s="1"/>
      <c r="R1355" s="1"/>
      <c r="S1355" s="1"/>
      <c r="T1355" s="1"/>
      <c r="U1355" s="1"/>
      <c r="V1355" s="1"/>
      <c r="W1355" s="1"/>
      <c r="X1355" s="1"/>
    </row>
    <row r="1356" spans="15:24" x14ac:dyDescent="0.2">
      <c r="O1356" s="1"/>
      <c r="P1356" s="1"/>
      <c r="Q1356" s="1"/>
      <c r="R1356" s="1"/>
      <c r="S1356" s="1"/>
      <c r="T1356" s="1"/>
      <c r="U1356" s="1"/>
      <c r="V1356" s="1"/>
      <c r="W1356" s="1"/>
      <c r="X1356" s="1"/>
    </row>
    <row r="1357" spans="15:24" x14ac:dyDescent="0.2">
      <c r="O1357" s="1"/>
      <c r="P1357" s="1"/>
      <c r="Q1357" s="1"/>
      <c r="R1357" s="1"/>
      <c r="S1357" s="1"/>
      <c r="T1357" s="1"/>
      <c r="U1357" s="1"/>
      <c r="V1357" s="1"/>
      <c r="W1357" s="1"/>
      <c r="X1357" s="1"/>
    </row>
    <row r="1358" spans="15:24" x14ac:dyDescent="0.2">
      <c r="O1358" s="1"/>
      <c r="P1358" s="1"/>
      <c r="Q1358" s="1"/>
      <c r="R1358" s="1"/>
      <c r="S1358" s="1"/>
      <c r="T1358" s="1"/>
      <c r="U1358" s="1"/>
      <c r="V1358" s="1"/>
      <c r="W1358" s="1"/>
      <c r="X1358" s="1"/>
    </row>
    <row r="1359" spans="15:24" x14ac:dyDescent="0.2">
      <c r="O1359" s="1"/>
      <c r="P1359" s="1"/>
      <c r="Q1359" s="1"/>
      <c r="R1359" s="1"/>
      <c r="S1359" s="1"/>
      <c r="T1359" s="1"/>
      <c r="U1359" s="1"/>
      <c r="V1359" s="1"/>
      <c r="W1359" s="1"/>
      <c r="X1359" s="1"/>
    </row>
    <row r="1360" spans="15:24" x14ac:dyDescent="0.2">
      <c r="O1360" s="1"/>
      <c r="P1360" s="1"/>
      <c r="Q1360" s="1"/>
      <c r="R1360" s="1"/>
      <c r="S1360" s="1"/>
      <c r="T1360" s="1"/>
      <c r="U1360" s="1"/>
      <c r="V1360" s="1"/>
      <c r="W1360" s="1"/>
      <c r="X1360" s="1"/>
    </row>
    <row r="1361" spans="15:24" x14ac:dyDescent="0.2">
      <c r="O1361" s="1"/>
      <c r="P1361" s="1"/>
      <c r="Q1361" s="1"/>
      <c r="R1361" s="1"/>
      <c r="S1361" s="1"/>
      <c r="T1361" s="1"/>
      <c r="U1361" s="1"/>
      <c r="V1361" s="1"/>
      <c r="W1361" s="1"/>
      <c r="X1361" s="1"/>
    </row>
    <row r="1362" spans="15:24" x14ac:dyDescent="0.2">
      <c r="O1362" s="1"/>
      <c r="P1362" s="1"/>
      <c r="Q1362" s="1"/>
      <c r="R1362" s="1"/>
      <c r="S1362" s="1"/>
      <c r="T1362" s="1"/>
      <c r="U1362" s="1"/>
      <c r="V1362" s="1"/>
      <c r="W1362" s="1"/>
      <c r="X1362" s="1"/>
    </row>
    <row r="1363" spans="15:24" x14ac:dyDescent="0.2">
      <c r="O1363" s="1"/>
      <c r="P1363" s="1"/>
      <c r="Q1363" s="1"/>
      <c r="R1363" s="1"/>
      <c r="S1363" s="1"/>
      <c r="T1363" s="1"/>
      <c r="U1363" s="1"/>
      <c r="V1363" s="1"/>
      <c r="W1363" s="1"/>
      <c r="X1363" s="1"/>
    </row>
    <row r="1364" spans="15:24" x14ac:dyDescent="0.2">
      <c r="O1364" s="1"/>
      <c r="P1364" s="1"/>
      <c r="Q1364" s="1"/>
      <c r="R1364" s="1"/>
      <c r="S1364" s="1"/>
      <c r="T1364" s="1"/>
      <c r="U1364" s="1"/>
      <c r="V1364" s="1"/>
      <c r="W1364" s="1"/>
      <c r="X1364" s="1"/>
    </row>
    <row r="1365" spans="15:24" x14ac:dyDescent="0.2">
      <c r="O1365" s="1"/>
      <c r="P1365" s="1"/>
      <c r="Q1365" s="1"/>
      <c r="R1365" s="1"/>
      <c r="S1365" s="1"/>
      <c r="T1365" s="1"/>
      <c r="U1365" s="1"/>
      <c r="V1365" s="1"/>
      <c r="W1365" s="1"/>
      <c r="X1365" s="1"/>
    </row>
    <row r="1366" spans="15:24" x14ac:dyDescent="0.2">
      <c r="O1366" s="1"/>
      <c r="P1366" s="1"/>
      <c r="Q1366" s="1"/>
      <c r="R1366" s="1"/>
      <c r="S1366" s="1"/>
      <c r="T1366" s="1"/>
      <c r="U1366" s="1"/>
      <c r="V1366" s="1"/>
      <c r="W1366" s="1"/>
      <c r="X1366" s="1"/>
    </row>
    <row r="1367" spans="15:24" x14ac:dyDescent="0.2">
      <c r="O1367" s="1"/>
      <c r="P1367" s="1"/>
      <c r="Q1367" s="1"/>
      <c r="R1367" s="1"/>
      <c r="S1367" s="1"/>
      <c r="T1367" s="1"/>
      <c r="U1367" s="1"/>
      <c r="V1367" s="1"/>
      <c r="W1367" s="1"/>
      <c r="X1367" s="1"/>
    </row>
    <row r="1368" spans="15:24" x14ac:dyDescent="0.2">
      <c r="O1368" s="1"/>
      <c r="P1368" s="1"/>
      <c r="Q1368" s="1"/>
      <c r="R1368" s="1"/>
      <c r="S1368" s="1"/>
      <c r="T1368" s="1"/>
      <c r="U1368" s="1"/>
      <c r="V1368" s="1"/>
      <c r="W1368" s="1"/>
      <c r="X1368" s="1"/>
    </row>
    <row r="1369" spans="15:24" x14ac:dyDescent="0.2">
      <c r="O1369" s="1"/>
      <c r="P1369" s="1"/>
      <c r="Q1369" s="1"/>
      <c r="R1369" s="1"/>
      <c r="S1369" s="1"/>
      <c r="T1369" s="1"/>
      <c r="U1369" s="1"/>
      <c r="V1369" s="1"/>
      <c r="W1369" s="1"/>
      <c r="X1369" s="1"/>
    </row>
    <row r="1370" spans="15:24" x14ac:dyDescent="0.2">
      <c r="O1370" s="1"/>
      <c r="P1370" s="1"/>
      <c r="Q1370" s="1"/>
      <c r="R1370" s="1"/>
      <c r="S1370" s="1"/>
      <c r="T1370" s="1"/>
      <c r="U1370" s="1"/>
      <c r="V1370" s="1"/>
      <c r="W1370" s="1"/>
      <c r="X1370" s="1"/>
    </row>
    <row r="1371" spans="15:24" x14ac:dyDescent="0.2">
      <c r="O1371" s="1"/>
      <c r="P1371" s="1"/>
      <c r="Q1371" s="1"/>
      <c r="R1371" s="1"/>
      <c r="S1371" s="1"/>
      <c r="T1371" s="1"/>
      <c r="U1371" s="1"/>
      <c r="V1371" s="1"/>
      <c r="W1371" s="1"/>
      <c r="X1371" s="1"/>
    </row>
    <row r="1372" spans="15:24" x14ac:dyDescent="0.2">
      <c r="O1372" s="1"/>
      <c r="P1372" s="1"/>
      <c r="Q1372" s="1"/>
      <c r="R1372" s="1"/>
      <c r="S1372" s="1"/>
      <c r="T1372" s="1"/>
      <c r="U1372" s="1"/>
      <c r="V1372" s="1"/>
      <c r="W1372" s="1"/>
      <c r="X1372" s="1"/>
    </row>
    <row r="1373" spans="15:24" x14ac:dyDescent="0.2">
      <c r="O1373" s="1"/>
      <c r="P1373" s="1"/>
      <c r="Q1373" s="1"/>
      <c r="R1373" s="1"/>
      <c r="S1373" s="1"/>
      <c r="T1373" s="1"/>
      <c r="U1373" s="1"/>
      <c r="V1373" s="1"/>
      <c r="W1373" s="1"/>
      <c r="X1373" s="1"/>
    </row>
    <row r="1374" spans="15:24" x14ac:dyDescent="0.2">
      <c r="O1374" s="1"/>
      <c r="P1374" s="1"/>
      <c r="Q1374" s="1"/>
      <c r="R1374" s="1"/>
      <c r="S1374" s="1"/>
      <c r="T1374" s="1"/>
      <c r="U1374" s="1"/>
      <c r="V1374" s="1"/>
      <c r="W1374" s="1"/>
      <c r="X1374" s="1"/>
    </row>
  </sheetData>
  <mergeCells count="34">
    <mergeCell ref="D58:L58"/>
    <mergeCell ref="D59:L59"/>
    <mergeCell ref="D65:L65"/>
    <mergeCell ref="D66:L66"/>
    <mergeCell ref="B72:L73"/>
    <mergeCell ref="B74:L75"/>
    <mergeCell ref="D39:L39"/>
    <mergeCell ref="D40:L40"/>
    <mergeCell ref="D44:L44"/>
    <mergeCell ref="D45:L45"/>
    <mergeCell ref="D51:L51"/>
    <mergeCell ref="D52:L52"/>
    <mergeCell ref="D23:L23"/>
    <mergeCell ref="D24:L24"/>
    <mergeCell ref="D30:L30"/>
    <mergeCell ref="D31:L31"/>
    <mergeCell ref="D37:L37"/>
    <mergeCell ref="D38:L38"/>
    <mergeCell ref="B7:C7"/>
    <mergeCell ref="B8:C8"/>
    <mergeCell ref="B9:L9"/>
    <mergeCell ref="B10:C10"/>
    <mergeCell ref="D16:L16"/>
    <mergeCell ref="D17:L17"/>
    <mergeCell ref="B2:L2"/>
    <mergeCell ref="B3:L3"/>
    <mergeCell ref="B4:L4"/>
    <mergeCell ref="B5:L5"/>
    <mergeCell ref="B6:C6"/>
    <mergeCell ref="D6:D7"/>
    <mergeCell ref="E6:F6"/>
    <mergeCell ref="G6:H6"/>
    <mergeCell ref="I6:J6"/>
    <mergeCell ref="K6:L8"/>
  </mergeCells>
  <conditionalFormatting sqref="D19">
    <cfRule type="expression" dxfId="67" priority="23" stopIfTrue="1">
      <formula>NOT(MONTH(D19)=$B$42)</formula>
    </cfRule>
    <cfRule type="expression" dxfId="66" priority="24" stopIfTrue="1">
      <formula>MATCH(D19,(((#REF!))),0)&gt;0</formula>
    </cfRule>
  </conditionalFormatting>
  <conditionalFormatting sqref="E19:F19">
    <cfRule type="expression" dxfId="65" priority="21" stopIfTrue="1">
      <formula>NOT(MONTH(E19)=$B$42)</formula>
    </cfRule>
    <cfRule type="expression" dxfId="64" priority="22" stopIfTrue="1">
      <formula>MATCH(E19,(((#REF!))),0)&gt;0</formula>
    </cfRule>
  </conditionalFormatting>
  <conditionalFormatting sqref="D32:D33">
    <cfRule type="expression" dxfId="63" priority="19" stopIfTrue="1">
      <formula>NOT(MONTH(D32)=$B$42)</formula>
    </cfRule>
    <cfRule type="expression" dxfId="62" priority="20" stopIfTrue="1">
      <formula>MATCH(D32,(((#REF!))),0)&gt;0</formula>
    </cfRule>
  </conditionalFormatting>
  <conditionalFormatting sqref="E33:F33">
    <cfRule type="expression" dxfId="61" priority="17" stopIfTrue="1">
      <formula>NOT(MONTH(E33)=$B$42)</formula>
    </cfRule>
    <cfRule type="expression" dxfId="60" priority="18" stopIfTrue="1">
      <formula>MATCH(E33,(((#REF!))),0)&gt;0</formula>
    </cfRule>
  </conditionalFormatting>
  <conditionalFormatting sqref="D47">
    <cfRule type="expression" dxfId="59" priority="15" stopIfTrue="1">
      <formula>NOT(MONTH(D47)=$B$42)</formula>
    </cfRule>
    <cfRule type="expression" dxfId="58" priority="16" stopIfTrue="1">
      <formula>MATCH(D47,(((#REF!))),0)&gt;0</formula>
    </cfRule>
  </conditionalFormatting>
  <conditionalFormatting sqref="E47:F47">
    <cfRule type="expression" dxfId="57" priority="13" stopIfTrue="1">
      <formula>NOT(MONTH(E47)=$B$42)</formula>
    </cfRule>
    <cfRule type="expression" dxfId="56" priority="14" stopIfTrue="1">
      <formula>MATCH(E47,(((#REF!))),0)&gt;0</formula>
    </cfRule>
  </conditionalFormatting>
  <conditionalFormatting sqref="K19">
    <cfRule type="expression" dxfId="55" priority="11" stopIfTrue="1">
      <formula>NOT(MONTH(K19)=$B$42)</formula>
    </cfRule>
    <cfRule type="expression" dxfId="54" priority="12" stopIfTrue="1">
      <formula>MATCH(K19,(((#REF!))),0)&gt;0</formula>
    </cfRule>
  </conditionalFormatting>
  <conditionalFormatting sqref="I12">
    <cfRule type="expression" dxfId="53" priority="9" stopIfTrue="1">
      <formula>NOT(MONTH(I12)=$B$42)</formula>
    </cfRule>
    <cfRule type="expression" dxfId="52" priority="10" stopIfTrue="1">
      <formula>MATCH(I12,(((#REF!))),0)&gt;0</formula>
    </cfRule>
  </conditionalFormatting>
  <conditionalFormatting sqref="I19">
    <cfRule type="expression" dxfId="51" priority="7" stopIfTrue="1">
      <formula>NOT(MONTH(I19)=$B$42)</formula>
    </cfRule>
    <cfRule type="expression" dxfId="50" priority="8" stopIfTrue="1">
      <formula>MATCH(I19,(((#REF!))),0)&gt;0</formula>
    </cfRule>
  </conditionalFormatting>
  <conditionalFormatting sqref="I26">
    <cfRule type="expression" dxfId="49" priority="5" stopIfTrue="1">
      <formula>NOT(MONTH(I26)=$B$42)</formula>
    </cfRule>
    <cfRule type="expression" dxfId="48" priority="6" stopIfTrue="1">
      <formula>MATCH(I26,(((#REF!))),0)&gt;0</formula>
    </cfRule>
  </conditionalFormatting>
  <conditionalFormatting sqref="I32:I33">
    <cfRule type="expression" dxfId="47" priority="3" stopIfTrue="1">
      <formula>NOT(MONTH(I32)=$B$42)</formula>
    </cfRule>
    <cfRule type="expression" dxfId="46" priority="4" stopIfTrue="1">
      <formula>MATCH(I32,(((#REF!))),0)&gt;0</formula>
    </cfRule>
  </conditionalFormatting>
  <conditionalFormatting sqref="E32:F32">
    <cfRule type="expression" dxfId="45" priority="1" stopIfTrue="1">
      <formula>NOT(MONTH(E32)=$B$42)</formula>
    </cfRule>
    <cfRule type="expression" dxfId="44" priority="2" stopIfTrue="1">
      <formula>MATCH(E32,(((#REF!))),0)&gt;0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E1E40-2BB9-45FC-A104-0DC0BB28509A}">
  <sheetPr>
    <tabColor rgb="FF00B0F0"/>
  </sheetPr>
  <dimension ref="B1:U101"/>
  <sheetViews>
    <sheetView workbookViewId="0">
      <selection activeCell="B1" sqref="B1:S1048576"/>
    </sheetView>
  </sheetViews>
  <sheetFormatPr defaultRowHeight="12.75" x14ac:dyDescent="0.2"/>
  <cols>
    <col min="2" max="15" width="17.85546875" style="163" customWidth="1"/>
    <col min="17" max="17" width="18.28515625" style="385" customWidth="1"/>
  </cols>
  <sheetData>
    <row r="1" spans="2:21" ht="13.5" thickBot="1" x14ac:dyDescent="0.25">
      <c r="B1" s="496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8"/>
    </row>
    <row r="2" spans="2:21" ht="23.25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</row>
    <row r="3" spans="2:21" ht="20.25" x14ac:dyDescent="0.2">
      <c r="B3" s="96" t="s">
        <v>15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98"/>
    </row>
    <row r="4" spans="2:21" ht="19.5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1"/>
    </row>
    <row r="5" spans="2:21" ht="24" thickBot="1" x14ac:dyDescent="0.25">
      <c r="B5" s="243" t="s">
        <v>290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</row>
    <row r="6" spans="2:21" ht="36.75" customHeight="1" x14ac:dyDescent="0.2">
      <c r="B6" s="386" t="s">
        <v>127</v>
      </c>
      <c r="C6" s="499" t="s">
        <v>225</v>
      </c>
      <c r="D6" s="387"/>
      <c r="E6" s="388" t="s">
        <v>226</v>
      </c>
      <c r="F6" s="388"/>
      <c r="G6" s="388"/>
      <c r="H6" s="388"/>
      <c r="I6" s="389" t="s">
        <v>227</v>
      </c>
      <c r="J6" s="389"/>
      <c r="K6" s="361" t="s">
        <v>228</v>
      </c>
      <c r="L6" s="361"/>
      <c r="M6" s="361"/>
      <c r="N6" s="390" t="s">
        <v>229</v>
      </c>
      <c r="O6" s="391" t="s">
        <v>230</v>
      </c>
    </row>
    <row r="7" spans="2:21" ht="72" x14ac:dyDescent="0.2">
      <c r="B7" s="392" t="s">
        <v>13</v>
      </c>
      <c r="C7" s="500" t="s">
        <v>231</v>
      </c>
      <c r="D7" s="394" t="s">
        <v>232</v>
      </c>
      <c r="E7" s="395" t="s">
        <v>233</v>
      </c>
      <c r="F7" s="396" t="s">
        <v>234</v>
      </c>
      <c r="G7" s="397" t="s">
        <v>235</v>
      </c>
      <c r="H7" s="398" t="s">
        <v>236</v>
      </c>
      <c r="I7" s="399" t="s">
        <v>237</v>
      </c>
      <c r="J7" s="400" t="s">
        <v>238</v>
      </c>
      <c r="K7" s="401" t="s">
        <v>239</v>
      </c>
      <c r="L7" s="189" t="s">
        <v>240</v>
      </c>
      <c r="M7" s="402" t="s">
        <v>241</v>
      </c>
      <c r="N7" s="403"/>
      <c r="O7" s="404"/>
    </row>
    <row r="8" spans="2:21" ht="36.75" thickBot="1" x14ac:dyDescent="0.25">
      <c r="B8" s="405" t="s">
        <v>14</v>
      </c>
      <c r="C8" s="260" t="s">
        <v>275</v>
      </c>
      <c r="D8" s="183" t="s">
        <v>243</v>
      </c>
      <c r="E8" s="183" t="s">
        <v>283</v>
      </c>
      <c r="F8" s="183" t="s">
        <v>245</v>
      </c>
      <c r="G8" s="183" t="s">
        <v>246</v>
      </c>
      <c r="H8" s="183" t="s">
        <v>247</v>
      </c>
      <c r="I8" s="183" t="s">
        <v>291</v>
      </c>
      <c r="J8" s="183" t="s">
        <v>292</v>
      </c>
      <c r="K8" s="183" t="s">
        <v>293</v>
      </c>
      <c r="L8" s="183" t="s">
        <v>286</v>
      </c>
      <c r="M8" s="183" t="s">
        <v>294</v>
      </c>
      <c r="N8" s="183" t="s">
        <v>295</v>
      </c>
      <c r="O8" s="406"/>
    </row>
    <row r="9" spans="2:21" ht="51.75" customHeight="1" thickBot="1" x14ac:dyDescent="0.25">
      <c r="B9" s="501" t="s">
        <v>289</v>
      </c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9"/>
    </row>
    <row r="10" spans="2:21" x14ac:dyDescent="0.2">
      <c r="B10" s="410"/>
      <c r="C10" s="154" t="s">
        <v>17</v>
      </c>
      <c r="D10" s="154"/>
      <c r="E10" s="72" t="s">
        <v>96</v>
      </c>
      <c r="F10" s="72" t="s">
        <v>97</v>
      </c>
      <c r="G10" s="72" t="s">
        <v>98</v>
      </c>
      <c r="H10" s="72" t="s">
        <v>99</v>
      </c>
      <c r="I10" s="72" t="s">
        <v>100</v>
      </c>
      <c r="J10" s="72" t="s">
        <v>101</v>
      </c>
      <c r="K10" s="72" t="s">
        <v>102</v>
      </c>
      <c r="L10" s="92" t="s">
        <v>103</v>
      </c>
      <c r="M10" s="92" t="s">
        <v>104</v>
      </c>
      <c r="N10" s="92" t="s">
        <v>254</v>
      </c>
      <c r="O10" s="459"/>
      <c r="P10" s="191"/>
      <c r="Q10" s="413" t="s">
        <v>255</v>
      </c>
      <c r="R10" s="413">
        <f>COUNTIF(D9:N99, "Diagn. per Imm.")</f>
        <v>28</v>
      </c>
      <c r="S10" s="413">
        <v>28</v>
      </c>
      <c r="T10" s="191"/>
      <c r="U10" s="191"/>
    </row>
    <row r="11" spans="2:21" x14ac:dyDescent="0.2">
      <c r="B11" s="414"/>
      <c r="C11" s="415" t="s">
        <v>6</v>
      </c>
      <c r="D11" s="34">
        <v>44837</v>
      </c>
      <c r="E11" s="269"/>
      <c r="F11" s="269"/>
      <c r="G11" s="269"/>
      <c r="H11" s="269"/>
      <c r="I11" s="269"/>
      <c r="J11" s="488"/>
      <c r="K11" s="269"/>
      <c r="L11" s="269"/>
      <c r="M11" s="269"/>
      <c r="N11" s="269"/>
      <c r="O11" s="460"/>
      <c r="P11" s="191"/>
      <c r="Q11" s="413" t="s">
        <v>259</v>
      </c>
      <c r="R11" s="413">
        <f>COUNTIF(D9:N99, "Radioterapia")</f>
        <v>14</v>
      </c>
      <c r="S11" s="413">
        <v>14</v>
      </c>
      <c r="T11" s="191"/>
      <c r="U11" s="191"/>
    </row>
    <row r="12" spans="2:21" x14ac:dyDescent="0.2">
      <c r="B12" s="414"/>
      <c r="C12" s="415" t="s">
        <v>7</v>
      </c>
      <c r="D12" s="34">
        <v>44838</v>
      </c>
      <c r="E12" s="269"/>
      <c r="F12" s="269"/>
      <c r="G12" s="269"/>
      <c r="H12" s="269"/>
      <c r="I12" s="269"/>
      <c r="J12" s="488"/>
      <c r="K12" s="269"/>
      <c r="L12" s="269"/>
      <c r="M12" s="269"/>
      <c r="N12" s="269"/>
      <c r="O12" s="460"/>
      <c r="P12" s="191"/>
      <c r="Q12" s="413" t="s">
        <v>260</v>
      </c>
      <c r="R12" s="413">
        <f>COUNTIF(D9:O99, "Mal. App. Locomotore")</f>
        <v>14</v>
      </c>
      <c r="S12" s="413">
        <v>14</v>
      </c>
      <c r="T12" s="191"/>
      <c r="U12" s="191"/>
    </row>
    <row r="13" spans="2:21" x14ac:dyDescent="0.2">
      <c r="B13" s="414"/>
      <c r="C13" s="415" t="s">
        <v>8</v>
      </c>
      <c r="D13" s="34">
        <v>44839</v>
      </c>
      <c r="E13" s="269"/>
      <c r="F13" s="269"/>
      <c r="G13" s="269"/>
      <c r="H13" s="269"/>
      <c r="I13" s="269"/>
      <c r="J13" s="488"/>
      <c r="K13" s="269"/>
      <c r="L13" s="269"/>
      <c r="M13" s="269"/>
      <c r="N13" s="269"/>
      <c r="O13" s="460"/>
      <c r="P13" s="191"/>
      <c r="Q13" s="413" t="s">
        <v>261</v>
      </c>
      <c r="R13" s="413">
        <f>COUNTIF(D9:N99, "Fisiatria")</f>
        <v>14</v>
      </c>
      <c r="S13" s="413">
        <v>14</v>
      </c>
      <c r="T13" s="191"/>
      <c r="U13" s="191"/>
    </row>
    <row r="14" spans="2:21" x14ac:dyDescent="0.2">
      <c r="B14" s="414"/>
      <c r="C14" s="415" t="s">
        <v>9</v>
      </c>
      <c r="D14" s="34">
        <v>44840</v>
      </c>
      <c r="E14" s="269"/>
      <c r="F14" s="269"/>
      <c r="G14" s="269"/>
      <c r="H14" s="48"/>
      <c r="I14" s="48"/>
      <c r="J14" s="488"/>
      <c r="K14" s="269"/>
      <c r="L14" s="269"/>
      <c r="M14" s="269"/>
      <c r="N14" s="269"/>
      <c r="O14" s="460"/>
      <c r="P14" s="191"/>
      <c r="Q14" s="413" t="s">
        <v>262</v>
      </c>
      <c r="R14" s="413">
        <f>COUNTIF(D9:N99, "Chir. Maxillo-Facc.")</f>
        <v>7</v>
      </c>
      <c r="S14" s="413">
        <v>7</v>
      </c>
      <c r="T14" s="191"/>
      <c r="U14" s="191"/>
    </row>
    <row r="15" spans="2:21" x14ac:dyDescent="0.2">
      <c r="B15" s="414"/>
      <c r="C15" s="415" t="s">
        <v>10</v>
      </c>
      <c r="D15" s="34">
        <v>44841</v>
      </c>
      <c r="E15" s="269"/>
      <c r="F15" s="269"/>
      <c r="G15" s="269"/>
      <c r="H15" s="48"/>
      <c r="I15" s="48"/>
      <c r="J15" s="488"/>
      <c r="K15" s="269"/>
      <c r="L15" s="269"/>
      <c r="M15" s="269"/>
      <c r="N15" s="269"/>
      <c r="O15" s="460"/>
      <c r="P15" s="191"/>
      <c r="Q15" s="413" t="s">
        <v>263</v>
      </c>
      <c r="R15" s="413">
        <f>COUNTIF(D9:N99, "chir. Plastica")</f>
        <v>7</v>
      </c>
      <c r="S15" s="413">
        <v>7</v>
      </c>
      <c r="T15" s="191"/>
      <c r="U15" s="191"/>
    </row>
    <row r="16" spans="2:21" x14ac:dyDescent="0.2">
      <c r="B16" s="414"/>
      <c r="C16" s="420" t="s">
        <v>11</v>
      </c>
      <c r="D16" s="38">
        <v>44842</v>
      </c>
      <c r="E16" s="130"/>
      <c r="F16" s="131"/>
      <c r="G16" s="131"/>
      <c r="H16" s="131"/>
      <c r="I16" s="131"/>
      <c r="J16" s="131"/>
      <c r="K16" s="131"/>
      <c r="L16" s="131"/>
      <c r="M16" s="131"/>
      <c r="N16" s="421"/>
      <c r="O16" s="460"/>
      <c r="P16" s="191"/>
      <c r="Q16" s="413" t="s">
        <v>264</v>
      </c>
      <c r="R16" s="413">
        <f>COUNTIF(D9:N99, "Farmacologia")</f>
        <v>14</v>
      </c>
      <c r="S16" s="413">
        <v>14</v>
      </c>
      <c r="T16" s="191"/>
      <c r="U16" s="191"/>
    </row>
    <row r="17" spans="2:21" x14ac:dyDescent="0.2">
      <c r="B17" s="414"/>
      <c r="C17" s="420" t="s">
        <v>12</v>
      </c>
      <c r="D17" s="38">
        <v>44843</v>
      </c>
      <c r="E17" s="130"/>
      <c r="F17" s="131"/>
      <c r="G17" s="131"/>
      <c r="H17" s="131"/>
      <c r="I17" s="131"/>
      <c r="J17" s="131"/>
      <c r="K17" s="131"/>
      <c r="L17" s="131"/>
      <c r="M17" s="131"/>
      <c r="N17" s="421"/>
      <c r="O17" s="460"/>
      <c r="P17" s="191"/>
      <c r="Q17" s="422" t="s">
        <v>265</v>
      </c>
      <c r="R17" s="413">
        <f>COUNTIF(D9:N99, "Med. Interna")</f>
        <v>14</v>
      </c>
      <c r="S17" s="413">
        <v>14</v>
      </c>
      <c r="T17" s="191"/>
      <c r="U17" s="191"/>
    </row>
    <row r="18" spans="2:21" x14ac:dyDescent="0.2">
      <c r="B18" s="414"/>
      <c r="C18" s="415" t="s">
        <v>6</v>
      </c>
      <c r="D18" s="34">
        <v>44844</v>
      </c>
      <c r="E18" s="434" t="s">
        <v>266</v>
      </c>
      <c r="F18" s="434" t="s">
        <v>266</v>
      </c>
      <c r="G18" s="436" t="s">
        <v>259</v>
      </c>
      <c r="H18" s="436" t="s">
        <v>259</v>
      </c>
      <c r="I18" s="436" t="s">
        <v>259</v>
      </c>
      <c r="J18" s="278"/>
      <c r="K18" s="442" t="s">
        <v>272</v>
      </c>
      <c r="L18" s="442" t="s">
        <v>272</v>
      </c>
      <c r="M18" s="442" t="s">
        <v>272</v>
      </c>
      <c r="N18" s="278"/>
      <c r="O18" s="460"/>
      <c r="P18" s="191"/>
      <c r="Q18" s="422" t="s">
        <v>266</v>
      </c>
      <c r="R18" s="413">
        <f>COUNTIF(D9:N99, "Igiene")</f>
        <v>49</v>
      </c>
      <c r="S18" s="413">
        <v>49</v>
      </c>
      <c r="T18" s="191"/>
      <c r="U18" s="191"/>
    </row>
    <row r="19" spans="2:21" x14ac:dyDescent="0.2">
      <c r="B19" s="414"/>
      <c r="C19" s="415" t="s">
        <v>7</v>
      </c>
      <c r="D19" s="34">
        <v>44845</v>
      </c>
      <c r="E19" s="434" t="s">
        <v>266</v>
      </c>
      <c r="F19" s="434" t="s">
        <v>266</v>
      </c>
      <c r="G19" s="434" t="s">
        <v>266</v>
      </c>
      <c r="H19" s="436" t="s">
        <v>259</v>
      </c>
      <c r="I19" s="436" t="s">
        <v>259</v>
      </c>
      <c r="J19" s="436" t="s">
        <v>259</v>
      </c>
      <c r="K19" s="278"/>
      <c r="L19" s="442" t="s">
        <v>272</v>
      </c>
      <c r="M19" s="442" t="s">
        <v>272</v>
      </c>
      <c r="N19" s="278"/>
      <c r="O19" s="460"/>
      <c r="P19" s="191"/>
      <c r="Q19" s="422" t="s">
        <v>267</v>
      </c>
      <c r="R19" s="413">
        <f>COUNTIF(D9:N99, "Med. Del Lavoro")</f>
        <v>14</v>
      </c>
      <c r="S19" s="413">
        <v>14</v>
      </c>
      <c r="T19" s="191"/>
      <c r="U19" s="191"/>
    </row>
    <row r="20" spans="2:21" x14ac:dyDescent="0.2">
      <c r="B20" s="414"/>
      <c r="C20" s="415" t="s">
        <v>8</v>
      </c>
      <c r="D20" s="34">
        <v>44846</v>
      </c>
      <c r="E20" s="434" t="s">
        <v>266</v>
      </c>
      <c r="F20" s="434" t="s">
        <v>266</v>
      </c>
      <c r="G20" s="434" t="s">
        <v>266</v>
      </c>
      <c r="H20" s="436" t="s">
        <v>259</v>
      </c>
      <c r="I20" s="436" t="s">
        <v>259</v>
      </c>
      <c r="J20" s="436" t="s">
        <v>259</v>
      </c>
      <c r="K20" s="278"/>
      <c r="L20" s="442" t="s">
        <v>272</v>
      </c>
      <c r="M20" s="442" t="s">
        <v>272</v>
      </c>
      <c r="N20" s="278"/>
      <c r="O20" s="460"/>
      <c r="P20" s="191"/>
      <c r="Q20" s="422" t="s">
        <v>268</v>
      </c>
      <c r="R20" s="413">
        <f>COUNTIF(D9:N99, "Med. Legale")</f>
        <v>21</v>
      </c>
      <c r="S20" s="413">
        <v>21</v>
      </c>
      <c r="T20" s="191"/>
      <c r="U20" s="191"/>
    </row>
    <row r="21" spans="2:21" ht="24" x14ac:dyDescent="0.2">
      <c r="B21" s="414"/>
      <c r="C21" s="415" t="s">
        <v>9</v>
      </c>
      <c r="D21" s="34">
        <v>44847</v>
      </c>
      <c r="E21" s="434" t="s">
        <v>266</v>
      </c>
      <c r="F21" s="434" t="s">
        <v>266</v>
      </c>
      <c r="G21" s="434" t="s">
        <v>266</v>
      </c>
      <c r="H21" s="436" t="s">
        <v>259</v>
      </c>
      <c r="I21" s="436" t="s">
        <v>259</v>
      </c>
      <c r="J21" s="436" t="s">
        <v>259</v>
      </c>
      <c r="K21" s="278"/>
      <c r="L21" s="433" t="s">
        <v>260</v>
      </c>
      <c r="M21" s="433" t="s">
        <v>260</v>
      </c>
      <c r="N21" s="278"/>
      <c r="O21" s="460"/>
      <c r="P21" s="191"/>
      <c r="Q21" s="422" t="s">
        <v>269</v>
      </c>
      <c r="R21" s="413">
        <f>COUNTIF(D17:N99, "Anatomia Patol.")</f>
        <v>35</v>
      </c>
      <c r="S21" s="413">
        <v>35</v>
      </c>
      <c r="T21" s="191"/>
      <c r="U21" s="191"/>
    </row>
    <row r="22" spans="2:21" ht="24" x14ac:dyDescent="0.2">
      <c r="B22" s="414"/>
      <c r="C22" s="415" t="s">
        <v>10</v>
      </c>
      <c r="D22" s="34">
        <v>44848</v>
      </c>
      <c r="E22" s="434" t="s">
        <v>266</v>
      </c>
      <c r="F22" s="434" t="s">
        <v>266</v>
      </c>
      <c r="G22" s="434" t="s">
        <v>266</v>
      </c>
      <c r="H22" s="436" t="s">
        <v>259</v>
      </c>
      <c r="I22" s="436" t="s">
        <v>259</v>
      </c>
      <c r="J22" s="278"/>
      <c r="K22" s="433" t="s">
        <v>260</v>
      </c>
      <c r="L22" s="433" t="s">
        <v>260</v>
      </c>
      <c r="M22" s="433" t="s">
        <v>260</v>
      </c>
      <c r="N22" s="278"/>
      <c r="O22" s="460"/>
      <c r="P22" s="191"/>
      <c r="Q22" s="423"/>
      <c r="R22" s="191"/>
      <c r="S22" s="191"/>
      <c r="T22" s="191"/>
      <c r="U22" s="191"/>
    </row>
    <row r="23" spans="2:21" x14ac:dyDescent="0.2">
      <c r="B23" s="414"/>
      <c r="C23" s="420" t="s">
        <v>11</v>
      </c>
      <c r="D23" s="38">
        <v>44849</v>
      </c>
      <c r="E23" s="130"/>
      <c r="F23" s="131"/>
      <c r="G23" s="131"/>
      <c r="H23" s="131"/>
      <c r="I23" s="131"/>
      <c r="J23" s="131"/>
      <c r="K23" s="131"/>
      <c r="L23" s="131"/>
      <c r="M23" s="131"/>
      <c r="N23" s="421"/>
      <c r="O23" s="460"/>
      <c r="P23" s="191"/>
      <c r="Q23" s="423"/>
      <c r="R23" s="191"/>
      <c r="S23" s="191"/>
      <c r="T23" s="191"/>
      <c r="U23" s="191"/>
    </row>
    <row r="24" spans="2:21" x14ac:dyDescent="0.2">
      <c r="B24" s="414"/>
      <c r="C24" s="420" t="s">
        <v>12</v>
      </c>
      <c r="D24" s="38">
        <v>44850</v>
      </c>
      <c r="E24" s="130"/>
      <c r="F24" s="131"/>
      <c r="G24" s="131"/>
      <c r="H24" s="131"/>
      <c r="I24" s="131"/>
      <c r="J24" s="131"/>
      <c r="K24" s="131"/>
      <c r="L24" s="131"/>
      <c r="M24" s="131"/>
      <c r="N24" s="421"/>
      <c r="O24" s="460"/>
      <c r="P24" s="191"/>
      <c r="Q24" s="423"/>
      <c r="R24" s="191"/>
      <c r="S24" s="191"/>
      <c r="T24" s="191"/>
      <c r="U24" s="191"/>
    </row>
    <row r="25" spans="2:21" x14ac:dyDescent="0.2">
      <c r="B25" s="414"/>
      <c r="C25" s="415" t="s">
        <v>6</v>
      </c>
      <c r="D25" s="34">
        <v>44851</v>
      </c>
      <c r="E25" s="269"/>
      <c r="F25" s="269"/>
      <c r="G25" s="269"/>
      <c r="H25" s="269"/>
      <c r="I25" s="269"/>
      <c r="J25" s="368"/>
      <c r="K25" s="269"/>
      <c r="L25" s="269"/>
      <c r="M25" s="269"/>
      <c r="N25" s="269"/>
      <c r="O25" s="460"/>
      <c r="P25" s="191"/>
      <c r="Q25" s="423"/>
      <c r="R25" s="191"/>
      <c r="S25" s="191"/>
      <c r="T25" s="191"/>
      <c r="U25" s="191"/>
    </row>
    <row r="26" spans="2:21" x14ac:dyDescent="0.2">
      <c r="B26" s="414"/>
      <c r="C26" s="415" t="s">
        <v>7</v>
      </c>
      <c r="D26" s="34">
        <v>44852</v>
      </c>
      <c r="E26" s="269"/>
      <c r="F26" s="269"/>
      <c r="G26" s="269"/>
      <c r="H26" s="269"/>
      <c r="I26" s="269"/>
      <c r="J26" s="368"/>
      <c r="K26" s="269"/>
      <c r="L26" s="269"/>
      <c r="M26" s="269"/>
      <c r="N26" s="269"/>
      <c r="O26" s="460"/>
      <c r="P26" s="191"/>
      <c r="Q26" s="423"/>
      <c r="R26" s="191"/>
      <c r="S26" s="191"/>
      <c r="T26" s="191"/>
      <c r="U26" s="191"/>
    </row>
    <row r="27" spans="2:21" x14ac:dyDescent="0.2">
      <c r="B27" s="414"/>
      <c r="C27" s="415" t="s">
        <v>8</v>
      </c>
      <c r="D27" s="34">
        <v>44853</v>
      </c>
      <c r="E27" s="269"/>
      <c r="F27" s="269"/>
      <c r="G27" s="269"/>
      <c r="H27" s="269"/>
      <c r="I27" s="269"/>
      <c r="J27" s="368"/>
      <c r="K27" s="269"/>
      <c r="L27" s="269"/>
      <c r="M27" s="269"/>
      <c r="N27" s="269"/>
      <c r="O27" s="460"/>
      <c r="P27" s="191"/>
      <c r="Q27" s="423"/>
      <c r="R27" s="191"/>
      <c r="S27" s="191"/>
      <c r="T27" s="191"/>
      <c r="U27" s="191"/>
    </row>
    <row r="28" spans="2:21" x14ac:dyDescent="0.2">
      <c r="B28" s="414"/>
      <c r="C28" s="415" t="s">
        <v>9</v>
      </c>
      <c r="D28" s="34">
        <v>44854</v>
      </c>
      <c r="E28" s="269"/>
      <c r="F28" s="269"/>
      <c r="G28" s="269"/>
      <c r="H28" s="48"/>
      <c r="I28" s="48"/>
      <c r="J28" s="368"/>
      <c r="K28" s="269"/>
      <c r="L28" s="269"/>
      <c r="M28" s="269"/>
      <c r="N28" s="269"/>
      <c r="O28" s="460"/>
      <c r="P28" s="191"/>
      <c r="Q28" s="423"/>
      <c r="R28" s="191"/>
      <c r="S28" s="191"/>
      <c r="T28" s="191"/>
      <c r="U28" s="191"/>
    </row>
    <row r="29" spans="2:21" x14ac:dyDescent="0.2">
      <c r="B29" s="414"/>
      <c r="C29" s="415" t="s">
        <v>10</v>
      </c>
      <c r="D29" s="34">
        <v>44855</v>
      </c>
      <c r="E29" s="269"/>
      <c r="F29" s="269"/>
      <c r="G29" s="269"/>
      <c r="H29" s="48"/>
      <c r="I29" s="48"/>
      <c r="J29" s="368"/>
      <c r="K29" s="269"/>
      <c r="L29" s="269"/>
      <c r="M29" s="269"/>
      <c r="N29" s="269"/>
      <c r="O29" s="460"/>
      <c r="P29" s="191"/>
      <c r="Q29" s="423"/>
      <c r="R29" s="191"/>
      <c r="S29" s="191"/>
      <c r="T29" s="191"/>
      <c r="U29" s="191"/>
    </row>
    <row r="30" spans="2:21" x14ac:dyDescent="0.2">
      <c r="B30" s="414"/>
      <c r="C30" s="420" t="s">
        <v>11</v>
      </c>
      <c r="D30" s="38">
        <v>44856</v>
      </c>
      <c r="E30" s="130"/>
      <c r="F30" s="131"/>
      <c r="G30" s="131"/>
      <c r="H30" s="131"/>
      <c r="I30" s="131"/>
      <c r="J30" s="131"/>
      <c r="K30" s="131"/>
      <c r="L30" s="131"/>
      <c r="M30" s="131"/>
      <c r="N30" s="421"/>
      <c r="O30" s="460"/>
      <c r="P30" s="191"/>
      <c r="Q30" s="423"/>
      <c r="R30" s="191"/>
      <c r="S30" s="191"/>
      <c r="T30" s="191"/>
      <c r="U30" s="191"/>
    </row>
    <row r="31" spans="2:21" x14ac:dyDescent="0.2">
      <c r="B31" s="414"/>
      <c r="C31" s="420" t="s">
        <v>12</v>
      </c>
      <c r="D31" s="38">
        <v>44857</v>
      </c>
      <c r="E31" s="130"/>
      <c r="F31" s="131"/>
      <c r="G31" s="131"/>
      <c r="H31" s="131"/>
      <c r="I31" s="131"/>
      <c r="J31" s="131"/>
      <c r="K31" s="131"/>
      <c r="L31" s="131"/>
      <c r="M31" s="131"/>
      <c r="N31" s="421"/>
      <c r="O31" s="460"/>
      <c r="P31" s="191"/>
      <c r="Q31" s="423"/>
      <c r="R31" s="191"/>
      <c r="S31" s="191"/>
      <c r="T31" s="191"/>
      <c r="U31" s="191"/>
    </row>
    <row r="32" spans="2:21" x14ac:dyDescent="0.2">
      <c r="B32" s="414"/>
      <c r="C32" s="426" t="s">
        <v>6</v>
      </c>
      <c r="D32" s="34">
        <v>44858</v>
      </c>
      <c r="E32" s="434" t="s">
        <v>266</v>
      </c>
      <c r="F32" s="434" t="s">
        <v>266</v>
      </c>
      <c r="G32" s="434" t="s">
        <v>266</v>
      </c>
      <c r="H32" s="437" t="s">
        <v>255</v>
      </c>
      <c r="I32" s="437" t="s">
        <v>255</v>
      </c>
      <c r="J32" s="437" t="s">
        <v>255</v>
      </c>
      <c r="K32" s="278"/>
      <c r="L32" s="450" t="s">
        <v>263</v>
      </c>
      <c r="M32" s="450" t="s">
        <v>263</v>
      </c>
      <c r="N32" s="269"/>
      <c r="O32" s="460"/>
      <c r="P32" s="191"/>
      <c r="Q32" s="423"/>
      <c r="R32" s="191"/>
      <c r="S32" s="191"/>
      <c r="T32" s="191"/>
      <c r="U32" s="191"/>
    </row>
    <row r="33" spans="2:21" x14ac:dyDescent="0.2">
      <c r="B33" s="414"/>
      <c r="C33" s="415" t="s">
        <v>7</v>
      </c>
      <c r="D33" s="34">
        <v>44859</v>
      </c>
      <c r="E33" s="434" t="s">
        <v>266</v>
      </c>
      <c r="F33" s="434" t="s">
        <v>266</v>
      </c>
      <c r="G33" s="434" t="s">
        <v>266</v>
      </c>
      <c r="H33" s="437" t="s">
        <v>255</v>
      </c>
      <c r="I33" s="437" t="s">
        <v>255</v>
      </c>
      <c r="J33" s="437" t="s">
        <v>255</v>
      </c>
      <c r="K33" s="278"/>
      <c r="L33" s="450" t="s">
        <v>263</v>
      </c>
      <c r="M33" s="450" t="s">
        <v>263</v>
      </c>
      <c r="N33" s="269"/>
      <c r="O33" s="460"/>
      <c r="P33" s="191"/>
      <c r="Q33" s="423"/>
      <c r="R33" s="191"/>
      <c r="S33" s="191"/>
      <c r="T33" s="191"/>
      <c r="U33" s="191"/>
    </row>
    <row r="34" spans="2:21" x14ac:dyDescent="0.2">
      <c r="B34" s="414"/>
      <c r="C34" s="415" t="s">
        <v>8</v>
      </c>
      <c r="D34" s="34">
        <v>44860</v>
      </c>
      <c r="E34" s="434" t="s">
        <v>266</v>
      </c>
      <c r="F34" s="434" t="s">
        <v>266</v>
      </c>
      <c r="G34" s="434" t="s">
        <v>266</v>
      </c>
      <c r="H34" s="437" t="s">
        <v>255</v>
      </c>
      <c r="I34" s="437" t="s">
        <v>255</v>
      </c>
      <c r="J34" s="278"/>
      <c r="K34" s="450" t="s">
        <v>263</v>
      </c>
      <c r="L34" s="450" t="s">
        <v>263</v>
      </c>
      <c r="M34" s="450" t="s">
        <v>263</v>
      </c>
      <c r="N34" s="269"/>
      <c r="O34" s="460"/>
      <c r="P34" s="191"/>
      <c r="Q34" s="423"/>
      <c r="R34" s="191"/>
      <c r="S34" s="191"/>
      <c r="T34" s="191"/>
      <c r="U34" s="191"/>
    </row>
    <row r="35" spans="2:21" ht="24" x14ac:dyDescent="0.2">
      <c r="B35" s="414"/>
      <c r="C35" s="415" t="s">
        <v>9</v>
      </c>
      <c r="D35" s="34">
        <v>44861</v>
      </c>
      <c r="E35" s="434" t="s">
        <v>266</v>
      </c>
      <c r="F35" s="434" t="s">
        <v>266</v>
      </c>
      <c r="G35" s="434" t="s">
        <v>266</v>
      </c>
      <c r="H35" s="437" t="s">
        <v>255</v>
      </c>
      <c r="I35" s="437" t="s">
        <v>255</v>
      </c>
      <c r="J35" s="278"/>
      <c r="K35" s="433" t="s">
        <v>260</v>
      </c>
      <c r="L35" s="433" t="s">
        <v>260</v>
      </c>
      <c r="M35" s="433" t="s">
        <v>260</v>
      </c>
      <c r="N35" s="269"/>
      <c r="O35" s="460"/>
      <c r="P35" s="191"/>
      <c r="Q35" s="423"/>
      <c r="R35" s="191"/>
      <c r="S35" s="191"/>
      <c r="T35" s="191"/>
      <c r="U35" s="191"/>
    </row>
    <row r="36" spans="2:21" ht="24" x14ac:dyDescent="0.2">
      <c r="B36" s="414"/>
      <c r="C36" s="415" t="s">
        <v>10</v>
      </c>
      <c r="D36" s="34">
        <v>44862</v>
      </c>
      <c r="E36" s="434" t="s">
        <v>266</v>
      </c>
      <c r="F36" s="434" t="s">
        <v>266</v>
      </c>
      <c r="G36" s="437" t="s">
        <v>255</v>
      </c>
      <c r="H36" s="437" t="s">
        <v>255</v>
      </c>
      <c r="I36" s="437" t="s">
        <v>255</v>
      </c>
      <c r="J36" s="278"/>
      <c r="K36" s="433" t="s">
        <v>260</v>
      </c>
      <c r="L36" s="433" t="s">
        <v>260</v>
      </c>
      <c r="M36" s="433" t="s">
        <v>260</v>
      </c>
      <c r="N36" s="269"/>
      <c r="O36" s="460"/>
      <c r="P36" s="191"/>
      <c r="Q36" s="423"/>
      <c r="R36" s="191"/>
      <c r="S36" s="191"/>
      <c r="T36" s="191"/>
      <c r="U36" s="191"/>
    </row>
    <row r="37" spans="2:21" x14ac:dyDescent="0.2">
      <c r="B37" s="414"/>
      <c r="C37" s="420" t="s">
        <v>11</v>
      </c>
      <c r="D37" s="38">
        <v>44863</v>
      </c>
      <c r="E37" s="130"/>
      <c r="F37" s="131"/>
      <c r="G37" s="131"/>
      <c r="H37" s="131"/>
      <c r="I37" s="131"/>
      <c r="J37" s="131"/>
      <c r="K37" s="131"/>
      <c r="L37" s="131"/>
      <c r="M37" s="131"/>
      <c r="N37" s="421"/>
      <c r="O37" s="460"/>
      <c r="P37" s="191"/>
      <c r="Q37" s="423"/>
      <c r="R37" s="191"/>
      <c r="S37" s="191"/>
      <c r="T37" s="191"/>
      <c r="U37" s="191"/>
    </row>
    <row r="38" spans="2:21" x14ac:dyDescent="0.2">
      <c r="B38" s="414"/>
      <c r="C38" s="420" t="s">
        <v>12</v>
      </c>
      <c r="D38" s="38">
        <v>44864</v>
      </c>
      <c r="E38" s="130"/>
      <c r="F38" s="131"/>
      <c r="G38" s="131"/>
      <c r="H38" s="131"/>
      <c r="I38" s="131"/>
      <c r="J38" s="131"/>
      <c r="K38" s="131"/>
      <c r="L38" s="131"/>
      <c r="M38" s="131"/>
      <c r="N38" s="421"/>
      <c r="O38" s="460"/>
      <c r="P38" s="191"/>
      <c r="Q38" s="423"/>
      <c r="R38" s="191"/>
      <c r="S38" s="191"/>
      <c r="T38" s="191"/>
      <c r="U38" s="191"/>
    </row>
    <row r="39" spans="2:21" x14ac:dyDescent="0.2">
      <c r="B39" s="414"/>
      <c r="C39" s="428" t="s">
        <v>6</v>
      </c>
      <c r="D39" s="47">
        <v>44865</v>
      </c>
      <c r="E39" s="102" t="s">
        <v>72</v>
      </c>
      <c r="F39" s="103"/>
      <c r="G39" s="103"/>
      <c r="H39" s="103"/>
      <c r="I39" s="103"/>
      <c r="J39" s="103"/>
      <c r="K39" s="103"/>
      <c r="L39" s="103"/>
      <c r="M39" s="103"/>
      <c r="N39" s="104"/>
      <c r="O39" s="460"/>
      <c r="P39" s="191"/>
      <c r="Q39" s="423"/>
      <c r="R39" s="191"/>
      <c r="S39" s="191"/>
      <c r="T39" s="191"/>
      <c r="U39" s="191"/>
    </row>
    <row r="40" spans="2:21" x14ac:dyDescent="0.2">
      <c r="B40" s="414"/>
      <c r="C40" s="420" t="s">
        <v>7</v>
      </c>
      <c r="D40" s="38">
        <v>44866</v>
      </c>
      <c r="E40" s="130"/>
      <c r="F40" s="131"/>
      <c r="G40" s="131"/>
      <c r="H40" s="131"/>
      <c r="I40" s="131"/>
      <c r="J40" s="131"/>
      <c r="K40" s="131"/>
      <c r="L40" s="131"/>
      <c r="M40" s="131"/>
      <c r="N40" s="421"/>
      <c r="O40" s="460"/>
      <c r="P40" s="191"/>
      <c r="Q40" s="423"/>
      <c r="R40" s="191"/>
      <c r="S40" s="191"/>
      <c r="T40" s="191"/>
      <c r="U40" s="191"/>
    </row>
    <row r="41" spans="2:21" x14ac:dyDescent="0.2">
      <c r="B41" s="414"/>
      <c r="C41" s="415" t="s">
        <v>8</v>
      </c>
      <c r="D41" s="34">
        <v>44867</v>
      </c>
      <c r="E41" s="269"/>
      <c r="F41" s="269"/>
      <c r="G41" s="269"/>
      <c r="H41" s="269"/>
      <c r="I41" s="269"/>
      <c r="J41" s="368"/>
      <c r="K41" s="269"/>
      <c r="L41" s="269"/>
      <c r="M41" s="269"/>
      <c r="N41" s="269"/>
      <c r="O41" s="460"/>
      <c r="P41" s="191"/>
      <c r="Q41" s="423"/>
      <c r="R41" s="191"/>
      <c r="S41" s="191"/>
      <c r="T41" s="191"/>
      <c r="U41" s="191"/>
    </row>
    <row r="42" spans="2:21" x14ac:dyDescent="0.2">
      <c r="B42" s="414"/>
      <c r="C42" s="415" t="s">
        <v>9</v>
      </c>
      <c r="D42" s="34">
        <v>44868</v>
      </c>
      <c r="E42" s="269"/>
      <c r="F42" s="269"/>
      <c r="G42" s="269"/>
      <c r="H42" s="48"/>
      <c r="I42" s="48"/>
      <c r="J42" s="368"/>
      <c r="K42" s="269"/>
      <c r="L42" s="269"/>
      <c r="M42" s="269"/>
      <c r="N42" s="269"/>
      <c r="O42" s="460"/>
      <c r="P42" s="191"/>
      <c r="Q42" s="423"/>
      <c r="R42" s="191"/>
      <c r="S42" s="191"/>
      <c r="T42" s="191"/>
      <c r="U42" s="191"/>
    </row>
    <row r="43" spans="2:21" x14ac:dyDescent="0.2">
      <c r="B43" s="414"/>
      <c r="C43" s="415" t="s">
        <v>10</v>
      </c>
      <c r="D43" s="34">
        <v>44869</v>
      </c>
      <c r="E43" s="269"/>
      <c r="F43" s="269"/>
      <c r="G43" s="269"/>
      <c r="H43" s="48"/>
      <c r="I43" s="48"/>
      <c r="J43" s="368"/>
      <c r="K43" s="269"/>
      <c r="L43" s="269"/>
      <c r="M43" s="269"/>
      <c r="N43" s="269"/>
      <c r="O43" s="460"/>
      <c r="P43" s="191"/>
      <c r="Q43" s="423"/>
      <c r="R43" s="191"/>
      <c r="S43" s="191"/>
      <c r="T43" s="191"/>
      <c r="U43" s="191"/>
    </row>
    <row r="44" spans="2:21" x14ac:dyDescent="0.2">
      <c r="B44" s="414"/>
      <c r="C44" s="420" t="s">
        <v>11</v>
      </c>
      <c r="D44" s="38">
        <v>44870</v>
      </c>
      <c r="E44" s="130"/>
      <c r="F44" s="131"/>
      <c r="G44" s="131"/>
      <c r="H44" s="131"/>
      <c r="I44" s="131"/>
      <c r="J44" s="131"/>
      <c r="K44" s="131"/>
      <c r="L44" s="131"/>
      <c r="M44" s="131"/>
      <c r="N44" s="421"/>
      <c r="O44" s="460"/>
      <c r="P44" s="191"/>
      <c r="Q44" s="423"/>
      <c r="R44" s="191"/>
      <c r="S44" s="191"/>
      <c r="T44" s="191"/>
      <c r="U44" s="191"/>
    </row>
    <row r="45" spans="2:21" x14ac:dyDescent="0.2">
      <c r="B45" s="414"/>
      <c r="C45" s="420" t="s">
        <v>12</v>
      </c>
      <c r="D45" s="38">
        <v>44871</v>
      </c>
      <c r="E45" s="130"/>
      <c r="F45" s="131"/>
      <c r="G45" s="131"/>
      <c r="H45" s="131"/>
      <c r="I45" s="131"/>
      <c r="J45" s="131"/>
      <c r="K45" s="131"/>
      <c r="L45" s="131"/>
      <c r="M45" s="131"/>
      <c r="N45" s="421"/>
      <c r="O45" s="460"/>
      <c r="P45" s="191"/>
      <c r="Q45" s="423"/>
      <c r="R45" s="191"/>
      <c r="S45" s="191"/>
      <c r="T45" s="191"/>
      <c r="U45" s="191"/>
    </row>
    <row r="46" spans="2:21" ht="24" x14ac:dyDescent="0.2">
      <c r="B46" s="414"/>
      <c r="C46" s="415" t="s">
        <v>6</v>
      </c>
      <c r="D46" s="34">
        <v>44872</v>
      </c>
      <c r="E46" s="434" t="s">
        <v>266</v>
      </c>
      <c r="F46" s="434" t="s">
        <v>266</v>
      </c>
      <c r="G46" s="434" t="s">
        <v>266</v>
      </c>
      <c r="H46" s="437" t="s">
        <v>255</v>
      </c>
      <c r="I46" s="437" t="s">
        <v>255</v>
      </c>
      <c r="J46" s="437" t="s">
        <v>255</v>
      </c>
      <c r="K46" s="269"/>
      <c r="L46" s="433" t="s">
        <v>260</v>
      </c>
      <c r="M46" s="433" t="s">
        <v>260</v>
      </c>
      <c r="N46" s="433" t="s">
        <v>260</v>
      </c>
      <c r="O46" s="460"/>
      <c r="P46" s="191"/>
      <c r="Q46" s="423"/>
      <c r="R46" s="191"/>
      <c r="S46" s="191"/>
      <c r="T46" s="191"/>
      <c r="U46" s="191"/>
    </row>
    <row r="47" spans="2:21" x14ac:dyDescent="0.2">
      <c r="B47" s="414"/>
      <c r="C47" s="415" t="s">
        <v>7</v>
      </c>
      <c r="D47" s="34">
        <v>44873</v>
      </c>
      <c r="E47" s="434" t="s">
        <v>266</v>
      </c>
      <c r="F47" s="434" t="s">
        <v>266</v>
      </c>
      <c r="G47" s="434" t="s">
        <v>266</v>
      </c>
      <c r="H47" s="437" t="s">
        <v>255</v>
      </c>
      <c r="I47" s="437" t="s">
        <v>255</v>
      </c>
      <c r="J47" s="437" t="s">
        <v>255</v>
      </c>
      <c r="K47" s="269"/>
      <c r="L47" s="430" t="s">
        <v>261</v>
      </c>
      <c r="M47" s="430" t="s">
        <v>261</v>
      </c>
      <c r="N47" s="269"/>
      <c r="O47" s="460"/>
      <c r="P47" s="191"/>
      <c r="Q47" s="423"/>
      <c r="R47" s="191"/>
      <c r="S47" s="191"/>
      <c r="T47" s="191"/>
      <c r="U47" s="191"/>
    </row>
    <row r="48" spans="2:21" x14ac:dyDescent="0.2">
      <c r="B48" s="414"/>
      <c r="C48" s="415" t="s">
        <v>8</v>
      </c>
      <c r="D48" s="34">
        <v>44874</v>
      </c>
      <c r="E48" s="463" t="s">
        <v>257</v>
      </c>
      <c r="F48" s="463" t="s">
        <v>257</v>
      </c>
      <c r="G48" s="463" t="s">
        <v>257</v>
      </c>
      <c r="H48" s="437" t="s">
        <v>255</v>
      </c>
      <c r="I48" s="437" t="s">
        <v>255</v>
      </c>
      <c r="J48" s="437" t="s">
        <v>255</v>
      </c>
      <c r="K48" s="278"/>
      <c r="L48" s="430" t="s">
        <v>261</v>
      </c>
      <c r="M48" s="430" t="s">
        <v>261</v>
      </c>
      <c r="N48" s="269"/>
      <c r="O48" s="460"/>
      <c r="P48" s="191"/>
      <c r="Q48" s="423"/>
      <c r="R48" s="191"/>
      <c r="S48" s="191"/>
      <c r="T48" s="191"/>
      <c r="U48" s="191"/>
    </row>
    <row r="49" spans="2:21" x14ac:dyDescent="0.2">
      <c r="B49" s="414"/>
      <c r="C49" s="415" t="s">
        <v>9</v>
      </c>
      <c r="D49" s="34">
        <v>44875</v>
      </c>
      <c r="E49" s="417" t="s">
        <v>257</v>
      </c>
      <c r="F49" s="417" t="s">
        <v>257</v>
      </c>
      <c r="G49" s="417" t="s">
        <v>257</v>
      </c>
      <c r="H49" s="437" t="s">
        <v>255</v>
      </c>
      <c r="I49" s="437" t="s">
        <v>255</v>
      </c>
      <c r="J49" s="437" t="s">
        <v>255</v>
      </c>
      <c r="K49" s="278"/>
      <c r="L49" s="430" t="s">
        <v>261</v>
      </c>
      <c r="M49" s="430" t="s">
        <v>261</v>
      </c>
      <c r="N49" s="278"/>
      <c r="O49" s="460"/>
      <c r="P49" s="191"/>
      <c r="Q49" s="423"/>
      <c r="R49" s="191"/>
      <c r="S49" s="191"/>
      <c r="T49" s="191"/>
      <c r="U49" s="191"/>
    </row>
    <row r="50" spans="2:21" x14ac:dyDescent="0.2">
      <c r="B50" s="414"/>
      <c r="C50" s="415" t="s">
        <v>10</v>
      </c>
      <c r="D50" s="34">
        <v>44876</v>
      </c>
      <c r="E50" s="417" t="s">
        <v>257</v>
      </c>
      <c r="F50" s="417" t="s">
        <v>257</v>
      </c>
      <c r="G50" s="417" t="s">
        <v>257</v>
      </c>
      <c r="H50" s="437" t="s">
        <v>255</v>
      </c>
      <c r="I50" s="437" t="s">
        <v>255</v>
      </c>
      <c r="J50" s="437" t="s">
        <v>255</v>
      </c>
      <c r="K50" s="278"/>
      <c r="L50" s="430" t="s">
        <v>261</v>
      </c>
      <c r="M50" s="430" t="s">
        <v>261</v>
      </c>
      <c r="N50" s="269"/>
      <c r="O50" s="460"/>
      <c r="P50" s="191"/>
      <c r="Q50" s="423"/>
      <c r="R50" s="191"/>
      <c r="S50" s="191"/>
      <c r="T50" s="191"/>
      <c r="U50" s="191"/>
    </row>
    <row r="51" spans="2:21" x14ac:dyDescent="0.2">
      <c r="B51" s="414"/>
      <c r="C51" s="420" t="s">
        <v>11</v>
      </c>
      <c r="D51" s="38">
        <v>44877</v>
      </c>
      <c r="E51" s="130"/>
      <c r="F51" s="131"/>
      <c r="G51" s="131"/>
      <c r="H51" s="131"/>
      <c r="I51" s="131"/>
      <c r="J51" s="131"/>
      <c r="K51" s="131"/>
      <c r="L51" s="131"/>
      <c r="M51" s="131"/>
      <c r="N51" s="421"/>
      <c r="O51" s="460"/>
      <c r="P51" s="191"/>
      <c r="Q51" s="423"/>
      <c r="R51" s="191"/>
      <c r="S51" s="191"/>
      <c r="T51" s="191"/>
      <c r="U51" s="191"/>
    </row>
    <row r="52" spans="2:21" x14ac:dyDescent="0.2">
      <c r="B52" s="414"/>
      <c r="C52" s="420" t="s">
        <v>12</v>
      </c>
      <c r="D52" s="38">
        <v>44878</v>
      </c>
      <c r="E52" s="130"/>
      <c r="F52" s="131"/>
      <c r="G52" s="131"/>
      <c r="H52" s="131"/>
      <c r="I52" s="131"/>
      <c r="J52" s="131"/>
      <c r="K52" s="131"/>
      <c r="L52" s="131"/>
      <c r="M52" s="131"/>
      <c r="N52" s="421"/>
      <c r="O52" s="460"/>
      <c r="P52" s="191"/>
      <c r="Q52" s="423"/>
      <c r="R52" s="191"/>
      <c r="S52" s="191"/>
      <c r="T52" s="191"/>
      <c r="U52" s="191"/>
    </row>
    <row r="53" spans="2:21" x14ac:dyDescent="0.2">
      <c r="B53" s="414"/>
      <c r="C53" s="415" t="s">
        <v>6</v>
      </c>
      <c r="D53" s="34">
        <v>44879</v>
      </c>
      <c r="E53" s="502"/>
      <c r="F53" s="502"/>
      <c r="G53" s="502"/>
      <c r="H53" s="502"/>
      <c r="I53" s="502"/>
      <c r="J53" s="503"/>
      <c r="K53" s="502"/>
      <c r="L53" s="502"/>
      <c r="M53" s="502"/>
      <c r="N53" s="502"/>
      <c r="O53" s="460"/>
      <c r="P53" s="191"/>
      <c r="Q53" s="423"/>
      <c r="R53" s="191"/>
      <c r="S53" s="191"/>
      <c r="T53" s="191"/>
      <c r="U53" s="191"/>
    </row>
    <row r="54" spans="2:21" x14ac:dyDescent="0.2">
      <c r="B54" s="414"/>
      <c r="C54" s="415" t="s">
        <v>7</v>
      </c>
      <c r="D54" s="34">
        <v>44880</v>
      </c>
      <c r="E54" s="502"/>
      <c r="F54" s="502"/>
      <c r="G54" s="502"/>
      <c r="H54" s="502"/>
      <c r="I54" s="502"/>
      <c r="J54" s="503"/>
      <c r="K54" s="502"/>
      <c r="L54" s="502"/>
      <c r="M54" s="502"/>
      <c r="N54" s="502"/>
      <c r="O54" s="460"/>
      <c r="P54" s="191"/>
      <c r="Q54" s="423"/>
      <c r="R54" s="191"/>
      <c r="S54" s="191"/>
      <c r="T54" s="191"/>
      <c r="U54" s="191"/>
    </row>
    <row r="55" spans="2:21" x14ac:dyDescent="0.2">
      <c r="B55" s="414"/>
      <c r="C55" s="415" t="s">
        <v>8</v>
      </c>
      <c r="D55" s="34">
        <v>44881</v>
      </c>
      <c r="E55" s="502"/>
      <c r="F55" s="502"/>
      <c r="G55" s="502"/>
      <c r="H55" s="502"/>
      <c r="I55" s="502"/>
      <c r="J55" s="503"/>
      <c r="K55" s="502"/>
      <c r="L55" s="502"/>
      <c r="M55" s="502"/>
      <c r="N55" s="502"/>
      <c r="O55" s="460"/>
      <c r="P55" s="191"/>
      <c r="Q55" s="423"/>
      <c r="R55" s="191"/>
      <c r="S55" s="191"/>
      <c r="T55" s="191"/>
      <c r="U55" s="191"/>
    </row>
    <row r="56" spans="2:21" x14ac:dyDescent="0.2">
      <c r="B56" s="414"/>
      <c r="C56" s="415" t="s">
        <v>9</v>
      </c>
      <c r="D56" s="34">
        <v>44882</v>
      </c>
      <c r="E56" s="502"/>
      <c r="F56" s="502"/>
      <c r="G56" s="502"/>
      <c r="H56" s="504"/>
      <c r="I56" s="504"/>
      <c r="J56" s="503"/>
      <c r="K56" s="502"/>
      <c r="L56" s="502"/>
      <c r="M56" s="502"/>
      <c r="N56" s="502"/>
      <c r="O56" s="460"/>
      <c r="P56" s="191"/>
      <c r="Q56" s="423"/>
      <c r="R56" s="191"/>
      <c r="S56" s="191"/>
      <c r="T56" s="191"/>
      <c r="U56" s="191"/>
    </row>
    <row r="57" spans="2:21" x14ac:dyDescent="0.2">
      <c r="B57" s="414"/>
      <c r="C57" s="415" t="s">
        <v>10</v>
      </c>
      <c r="D57" s="34">
        <v>44883</v>
      </c>
      <c r="E57" s="502"/>
      <c r="F57" s="502"/>
      <c r="G57" s="502"/>
      <c r="H57" s="504"/>
      <c r="I57" s="504"/>
      <c r="J57" s="503"/>
      <c r="K57" s="502"/>
      <c r="L57" s="502"/>
      <c r="M57" s="502"/>
      <c r="N57" s="502"/>
      <c r="O57" s="460"/>
      <c r="P57" s="191"/>
      <c r="Q57" s="423"/>
      <c r="R57" s="191"/>
      <c r="S57" s="191"/>
      <c r="T57" s="191"/>
      <c r="U57" s="191"/>
    </row>
    <row r="58" spans="2:21" x14ac:dyDescent="0.2">
      <c r="B58" s="414"/>
      <c r="C58" s="420" t="s">
        <v>11</v>
      </c>
      <c r="D58" s="38">
        <v>44884</v>
      </c>
      <c r="E58" s="130"/>
      <c r="F58" s="131"/>
      <c r="G58" s="131"/>
      <c r="H58" s="131"/>
      <c r="I58" s="131"/>
      <c r="J58" s="131"/>
      <c r="K58" s="131"/>
      <c r="L58" s="131"/>
      <c r="M58" s="131"/>
      <c r="N58" s="421"/>
      <c r="O58" s="460"/>
      <c r="P58" s="191"/>
      <c r="Q58" s="423"/>
      <c r="R58" s="191"/>
      <c r="S58" s="191"/>
      <c r="T58" s="191"/>
      <c r="U58" s="191"/>
    </row>
    <row r="59" spans="2:21" x14ac:dyDescent="0.2">
      <c r="B59" s="414"/>
      <c r="C59" s="420" t="s">
        <v>12</v>
      </c>
      <c r="D59" s="38">
        <v>44885</v>
      </c>
      <c r="E59" s="130"/>
      <c r="F59" s="131"/>
      <c r="G59" s="131"/>
      <c r="H59" s="131"/>
      <c r="I59" s="131"/>
      <c r="J59" s="131"/>
      <c r="K59" s="131"/>
      <c r="L59" s="131"/>
      <c r="M59" s="131"/>
      <c r="N59" s="421"/>
      <c r="O59" s="460"/>
      <c r="P59" s="191"/>
      <c r="Q59" s="423"/>
      <c r="R59" s="191"/>
      <c r="S59" s="191"/>
      <c r="T59" s="191"/>
      <c r="U59" s="191"/>
    </row>
    <row r="60" spans="2:21" x14ac:dyDescent="0.2">
      <c r="B60" s="414"/>
      <c r="C60" s="415" t="s">
        <v>6</v>
      </c>
      <c r="D60" s="34">
        <v>44886</v>
      </c>
      <c r="E60" s="434" t="s">
        <v>266</v>
      </c>
      <c r="F60" s="434" t="s">
        <v>266</v>
      </c>
      <c r="G60" s="434" t="s">
        <v>266</v>
      </c>
      <c r="H60" s="417" t="s">
        <v>257</v>
      </c>
      <c r="I60" s="417" t="s">
        <v>257</v>
      </c>
      <c r="J60" s="503"/>
      <c r="K60" s="430" t="s">
        <v>261</v>
      </c>
      <c r="L60" s="430" t="s">
        <v>261</v>
      </c>
      <c r="M60" s="430" t="s">
        <v>261</v>
      </c>
      <c r="N60" s="278"/>
      <c r="O60" s="460"/>
      <c r="P60" s="191"/>
      <c r="Q60" s="423"/>
      <c r="R60" s="191"/>
      <c r="S60" s="191"/>
      <c r="T60" s="191"/>
      <c r="U60" s="191"/>
    </row>
    <row r="61" spans="2:21" x14ac:dyDescent="0.2">
      <c r="B61" s="414"/>
      <c r="C61" s="415" t="s">
        <v>7</v>
      </c>
      <c r="D61" s="34">
        <v>44887</v>
      </c>
      <c r="E61" s="434" t="s">
        <v>266</v>
      </c>
      <c r="F61" s="434" t="s">
        <v>266</v>
      </c>
      <c r="G61" s="434" t="s">
        <v>266</v>
      </c>
      <c r="H61" s="417" t="s">
        <v>257</v>
      </c>
      <c r="I61" s="417" t="s">
        <v>257</v>
      </c>
      <c r="J61" s="503"/>
      <c r="K61" s="430" t="s">
        <v>261</v>
      </c>
      <c r="L61" s="430" t="s">
        <v>261</v>
      </c>
      <c r="M61" s="430" t="s">
        <v>261</v>
      </c>
      <c r="N61" s="278"/>
      <c r="O61" s="460"/>
      <c r="P61" s="191"/>
      <c r="Q61" s="423"/>
      <c r="R61" s="191"/>
      <c r="S61" s="191"/>
      <c r="T61" s="191"/>
      <c r="U61" s="191"/>
    </row>
    <row r="62" spans="2:21" x14ac:dyDescent="0.2">
      <c r="B62" s="414"/>
      <c r="C62" s="415" t="s">
        <v>8</v>
      </c>
      <c r="D62" s="34">
        <v>44888</v>
      </c>
      <c r="E62" s="424" t="s">
        <v>270</v>
      </c>
      <c r="F62" s="424" t="s">
        <v>270</v>
      </c>
      <c r="G62" s="424" t="s">
        <v>270</v>
      </c>
      <c r="H62" s="417" t="s">
        <v>257</v>
      </c>
      <c r="I62" s="417" t="s">
        <v>257</v>
      </c>
      <c r="J62" s="503"/>
      <c r="K62" s="425" t="s">
        <v>268</v>
      </c>
      <c r="L62" s="425" t="s">
        <v>268</v>
      </c>
      <c r="M62" s="425" t="s">
        <v>268</v>
      </c>
      <c r="N62" s="278"/>
      <c r="O62" s="460"/>
      <c r="P62" s="191"/>
      <c r="Q62" s="423"/>
      <c r="R62" s="191"/>
      <c r="S62" s="191"/>
      <c r="T62" s="191"/>
      <c r="U62" s="191"/>
    </row>
    <row r="63" spans="2:21" x14ac:dyDescent="0.2">
      <c r="B63" s="414"/>
      <c r="C63" s="415" t="s">
        <v>9</v>
      </c>
      <c r="D63" s="34">
        <v>44889</v>
      </c>
      <c r="E63" s="424" t="s">
        <v>270</v>
      </c>
      <c r="F63" s="424" t="s">
        <v>270</v>
      </c>
      <c r="G63" s="424" t="s">
        <v>270</v>
      </c>
      <c r="H63" s="417" t="s">
        <v>257</v>
      </c>
      <c r="I63" s="417" t="s">
        <v>257</v>
      </c>
      <c r="J63" s="503"/>
      <c r="K63" s="425" t="s">
        <v>268</v>
      </c>
      <c r="L63" s="425" t="s">
        <v>268</v>
      </c>
      <c r="M63" s="425" t="s">
        <v>268</v>
      </c>
      <c r="N63" s="278"/>
      <c r="O63" s="460"/>
      <c r="P63" s="191"/>
      <c r="Q63" s="423"/>
      <c r="R63" s="191"/>
      <c r="S63" s="191"/>
      <c r="T63" s="191"/>
      <c r="U63" s="191"/>
    </row>
    <row r="64" spans="2:21" x14ac:dyDescent="0.2">
      <c r="B64" s="414"/>
      <c r="C64" s="415" t="s">
        <v>10</v>
      </c>
      <c r="D64" s="34">
        <v>44890</v>
      </c>
      <c r="E64" s="424" t="s">
        <v>270</v>
      </c>
      <c r="F64" s="424" t="s">
        <v>270</v>
      </c>
      <c r="G64" s="424" t="s">
        <v>270</v>
      </c>
      <c r="H64" s="417" t="s">
        <v>257</v>
      </c>
      <c r="I64" s="417" t="s">
        <v>257</v>
      </c>
      <c r="J64" s="503"/>
      <c r="K64" s="425" t="s">
        <v>268</v>
      </c>
      <c r="L64" s="425" t="s">
        <v>268</v>
      </c>
      <c r="M64" s="425" t="s">
        <v>268</v>
      </c>
      <c r="N64" s="278"/>
      <c r="O64" s="460"/>
      <c r="P64" s="191"/>
      <c r="Q64" s="423"/>
      <c r="R64" s="191"/>
      <c r="S64" s="191"/>
      <c r="T64" s="191"/>
      <c r="U64" s="191"/>
    </row>
    <row r="65" spans="2:21" x14ac:dyDescent="0.2">
      <c r="B65" s="414"/>
      <c r="C65" s="420" t="s">
        <v>11</v>
      </c>
      <c r="D65" s="38">
        <v>44891</v>
      </c>
      <c r="E65" s="130"/>
      <c r="F65" s="131"/>
      <c r="G65" s="131"/>
      <c r="H65" s="131"/>
      <c r="I65" s="131"/>
      <c r="J65" s="131"/>
      <c r="K65" s="131"/>
      <c r="L65" s="131"/>
      <c r="M65" s="131"/>
      <c r="N65" s="421"/>
      <c r="O65" s="460"/>
      <c r="P65" s="191"/>
      <c r="Q65" s="423"/>
      <c r="R65" s="191"/>
      <c r="S65" s="191"/>
      <c r="T65" s="191"/>
      <c r="U65" s="191"/>
    </row>
    <row r="66" spans="2:21" x14ac:dyDescent="0.2">
      <c r="B66" s="414"/>
      <c r="C66" s="420" t="s">
        <v>12</v>
      </c>
      <c r="D66" s="38">
        <v>44892</v>
      </c>
      <c r="E66" s="130"/>
      <c r="F66" s="131"/>
      <c r="G66" s="131"/>
      <c r="H66" s="131"/>
      <c r="I66" s="131"/>
      <c r="J66" s="131"/>
      <c r="K66" s="131"/>
      <c r="L66" s="131"/>
      <c r="M66" s="131"/>
      <c r="N66" s="421"/>
      <c r="O66" s="460"/>
      <c r="P66" s="191"/>
      <c r="Q66" s="423"/>
      <c r="R66" s="191"/>
      <c r="S66" s="191"/>
      <c r="T66" s="191"/>
      <c r="U66" s="191"/>
    </row>
    <row r="67" spans="2:21" x14ac:dyDescent="0.2">
      <c r="B67" s="414"/>
      <c r="C67" s="415" t="s">
        <v>6</v>
      </c>
      <c r="D67" s="34">
        <v>44893</v>
      </c>
      <c r="E67" s="505"/>
      <c r="F67" s="505"/>
      <c r="G67" s="505"/>
      <c r="H67" s="505"/>
      <c r="I67" s="505"/>
      <c r="J67" s="503"/>
      <c r="K67" s="505"/>
      <c r="L67" s="505"/>
      <c r="M67" s="505"/>
      <c r="N67" s="505"/>
      <c r="O67" s="460"/>
      <c r="P67" s="191"/>
      <c r="Q67" s="423"/>
      <c r="R67" s="191"/>
      <c r="S67" s="191"/>
      <c r="T67" s="191"/>
      <c r="U67" s="191"/>
    </row>
    <row r="68" spans="2:21" x14ac:dyDescent="0.2">
      <c r="B68" s="414"/>
      <c r="C68" s="415" t="s">
        <v>7</v>
      </c>
      <c r="D68" s="34">
        <v>44894</v>
      </c>
      <c r="E68" s="505"/>
      <c r="F68" s="505"/>
      <c r="G68" s="505"/>
      <c r="H68" s="505"/>
      <c r="I68" s="505"/>
      <c r="J68" s="503"/>
      <c r="K68" s="505"/>
      <c r="L68" s="505"/>
      <c r="M68" s="505"/>
      <c r="N68" s="505"/>
      <c r="O68" s="460"/>
      <c r="P68" s="191"/>
      <c r="Q68" s="423"/>
      <c r="R68" s="191"/>
      <c r="S68" s="191"/>
      <c r="T68" s="191"/>
      <c r="U68" s="191"/>
    </row>
    <row r="69" spans="2:21" x14ac:dyDescent="0.2">
      <c r="B69" s="414"/>
      <c r="C69" s="426" t="s">
        <v>8</v>
      </c>
      <c r="D69" s="34">
        <v>44895</v>
      </c>
      <c r="E69" s="502"/>
      <c r="F69" s="502"/>
      <c r="G69" s="505"/>
      <c r="H69" s="505"/>
      <c r="I69" s="505"/>
      <c r="J69" s="503"/>
      <c r="K69" s="505"/>
      <c r="L69" s="505"/>
      <c r="M69" s="505"/>
      <c r="N69" s="505"/>
      <c r="O69" s="460"/>
      <c r="P69" s="191"/>
      <c r="Q69" s="423"/>
      <c r="R69" s="191"/>
      <c r="S69" s="191"/>
      <c r="T69" s="191"/>
      <c r="U69" s="191"/>
    </row>
    <row r="70" spans="2:21" x14ac:dyDescent="0.2">
      <c r="B70" s="414"/>
      <c r="C70" s="415" t="s">
        <v>9</v>
      </c>
      <c r="D70" s="34">
        <v>44896</v>
      </c>
      <c r="E70" s="502"/>
      <c r="F70" s="502"/>
      <c r="G70" s="505"/>
      <c r="H70" s="505"/>
      <c r="I70" s="505"/>
      <c r="J70" s="503"/>
      <c r="K70" s="505"/>
      <c r="L70" s="505"/>
      <c r="M70" s="505"/>
      <c r="N70" s="505"/>
      <c r="O70" s="460"/>
      <c r="P70" s="191"/>
      <c r="Q70" s="423"/>
      <c r="R70" s="191"/>
      <c r="S70" s="191"/>
      <c r="T70" s="191"/>
      <c r="U70" s="191"/>
    </row>
    <row r="71" spans="2:21" x14ac:dyDescent="0.2">
      <c r="B71" s="414"/>
      <c r="C71" s="415" t="s">
        <v>10</v>
      </c>
      <c r="D71" s="34">
        <v>44897</v>
      </c>
      <c r="E71" s="502"/>
      <c r="F71" s="502"/>
      <c r="G71" s="502"/>
      <c r="H71" s="504"/>
      <c r="I71" s="504"/>
      <c r="J71" s="503"/>
      <c r="K71" s="502"/>
      <c r="L71" s="502"/>
      <c r="M71" s="502"/>
      <c r="N71" s="502"/>
      <c r="O71" s="460"/>
      <c r="P71" s="191"/>
      <c r="Q71" s="423"/>
      <c r="R71" s="191"/>
      <c r="S71" s="191"/>
      <c r="T71" s="191"/>
      <c r="U71" s="191"/>
    </row>
    <row r="72" spans="2:21" x14ac:dyDescent="0.2">
      <c r="B72" s="414"/>
      <c r="C72" s="420" t="s">
        <v>11</v>
      </c>
      <c r="D72" s="38">
        <v>44898</v>
      </c>
      <c r="E72" s="130"/>
      <c r="F72" s="131"/>
      <c r="G72" s="131"/>
      <c r="H72" s="131"/>
      <c r="I72" s="131"/>
      <c r="J72" s="131"/>
      <c r="K72" s="131"/>
      <c r="L72" s="131"/>
      <c r="M72" s="131"/>
      <c r="N72" s="421"/>
      <c r="O72" s="460"/>
      <c r="P72" s="191"/>
      <c r="Q72" s="423"/>
      <c r="R72" s="191"/>
      <c r="S72" s="191"/>
      <c r="T72" s="191"/>
      <c r="U72" s="191"/>
    </row>
    <row r="73" spans="2:21" x14ac:dyDescent="0.2">
      <c r="B73" s="414"/>
      <c r="C73" s="420" t="s">
        <v>12</v>
      </c>
      <c r="D73" s="38">
        <v>44899</v>
      </c>
      <c r="E73" s="506"/>
      <c r="F73" s="507"/>
      <c r="G73" s="507"/>
      <c r="H73" s="507"/>
      <c r="I73" s="507"/>
      <c r="J73" s="507"/>
      <c r="K73" s="507"/>
      <c r="L73" s="507"/>
      <c r="M73" s="507"/>
      <c r="N73" s="508"/>
      <c r="O73" s="460"/>
      <c r="P73" s="191"/>
      <c r="Q73" s="423"/>
      <c r="R73" s="191"/>
      <c r="S73" s="191"/>
      <c r="T73" s="191"/>
      <c r="U73" s="191"/>
    </row>
    <row r="74" spans="2:21" x14ac:dyDescent="0.2">
      <c r="B74" s="414"/>
      <c r="C74" s="426" t="s">
        <v>6</v>
      </c>
      <c r="D74" s="34">
        <v>44900</v>
      </c>
      <c r="E74" s="424" t="s">
        <v>270</v>
      </c>
      <c r="F74" s="424" t="s">
        <v>270</v>
      </c>
      <c r="G74" s="417" t="s">
        <v>257</v>
      </c>
      <c r="H74" s="417" t="s">
        <v>257</v>
      </c>
      <c r="I74" s="417" t="s">
        <v>257</v>
      </c>
      <c r="J74" s="503"/>
      <c r="K74" s="425" t="s">
        <v>268</v>
      </c>
      <c r="L74" s="425" t="s">
        <v>268</v>
      </c>
      <c r="M74" s="425" t="s">
        <v>268</v>
      </c>
      <c r="N74" s="278"/>
      <c r="O74" s="460"/>
      <c r="P74" s="191"/>
      <c r="Q74" s="423"/>
      <c r="R74" s="191"/>
      <c r="S74" s="191"/>
      <c r="T74" s="191"/>
      <c r="U74" s="191"/>
    </row>
    <row r="75" spans="2:21" x14ac:dyDescent="0.2">
      <c r="B75" s="414"/>
      <c r="C75" s="426" t="s">
        <v>7</v>
      </c>
      <c r="D75" s="34">
        <v>44901</v>
      </c>
      <c r="E75" s="424" t="s">
        <v>270</v>
      </c>
      <c r="F75" s="424" t="s">
        <v>270</v>
      </c>
      <c r="G75" s="424" t="s">
        <v>270</v>
      </c>
      <c r="H75" s="417" t="s">
        <v>257</v>
      </c>
      <c r="I75" s="417" t="s">
        <v>257</v>
      </c>
      <c r="J75" s="503"/>
      <c r="K75" s="425" t="s">
        <v>268</v>
      </c>
      <c r="L75" s="425" t="s">
        <v>268</v>
      </c>
      <c r="M75" s="425" t="s">
        <v>268</v>
      </c>
      <c r="N75" s="278"/>
      <c r="O75" s="460"/>
      <c r="P75" s="191"/>
      <c r="Q75" s="423"/>
      <c r="R75" s="191"/>
      <c r="S75" s="191"/>
      <c r="T75" s="191"/>
      <c r="U75" s="191"/>
    </row>
    <row r="76" spans="2:21" x14ac:dyDescent="0.2">
      <c r="B76" s="414"/>
      <c r="C76" s="426" t="s">
        <v>8</v>
      </c>
      <c r="D76" s="34">
        <v>44902</v>
      </c>
      <c r="E76" s="416" t="s">
        <v>256</v>
      </c>
      <c r="F76" s="416" t="s">
        <v>256</v>
      </c>
      <c r="G76" s="417" t="s">
        <v>257</v>
      </c>
      <c r="H76" s="417" t="s">
        <v>257</v>
      </c>
      <c r="I76" s="417" t="s">
        <v>257</v>
      </c>
      <c r="J76" s="503"/>
      <c r="K76" s="425" t="s">
        <v>268</v>
      </c>
      <c r="L76" s="425" t="s">
        <v>268</v>
      </c>
      <c r="M76" s="425" t="s">
        <v>268</v>
      </c>
      <c r="N76" s="278"/>
      <c r="O76" s="460"/>
      <c r="P76" s="286"/>
      <c r="Q76" s="423"/>
      <c r="R76" s="191"/>
      <c r="S76" s="191"/>
      <c r="T76" s="191"/>
      <c r="U76" s="191"/>
    </row>
    <row r="77" spans="2:21" x14ac:dyDescent="0.2">
      <c r="B77" s="414"/>
      <c r="C77" s="420" t="s">
        <v>9</v>
      </c>
      <c r="D77" s="38">
        <v>44903</v>
      </c>
      <c r="E77" s="139"/>
      <c r="F77" s="140"/>
      <c r="G77" s="140"/>
      <c r="H77" s="140"/>
      <c r="I77" s="140"/>
      <c r="J77" s="140"/>
      <c r="K77" s="140"/>
      <c r="L77" s="140"/>
      <c r="M77" s="140"/>
      <c r="N77" s="427"/>
      <c r="O77" s="460"/>
      <c r="P77" s="191"/>
      <c r="Q77" s="423"/>
      <c r="R77" s="191"/>
      <c r="S77" s="191"/>
      <c r="T77" s="191"/>
      <c r="U77" s="191"/>
    </row>
    <row r="78" spans="2:21" x14ac:dyDescent="0.2">
      <c r="B78" s="414"/>
      <c r="C78" s="428" t="s">
        <v>10</v>
      </c>
      <c r="D78" s="47">
        <v>44904</v>
      </c>
      <c r="E78" s="160" t="s">
        <v>72</v>
      </c>
      <c r="F78" s="161"/>
      <c r="G78" s="161"/>
      <c r="H78" s="161"/>
      <c r="I78" s="161"/>
      <c r="J78" s="161"/>
      <c r="K78" s="161"/>
      <c r="L78" s="161"/>
      <c r="M78" s="161"/>
      <c r="N78" s="429"/>
      <c r="O78" s="460"/>
      <c r="P78" s="191"/>
      <c r="Q78" s="423"/>
      <c r="R78" s="191"/>
      <c r="S78" s="191"/>
      <c r="T78" s="191"/>
      <c r="U78" s="191"/>
    </row>
    <row r="79" spans="2:21" x14ac:dyDescent="0.2">
      <c r="B79" s="414"/>
      <c r="C79" s="420" t="s">
        <v>11</v>
      </c>
      <c r="D79" s="38">
        <v>44905</v>
      </c>
      <c r="E79" s="139"/>
      <c r="F79" s="140"/>
      <c r="G79" s="140"/>
      <c r="H79" s="140"/>
      <c r="I79" s="140"/>
      <c r="J79" s="140"/>
      <c r="K79" s="140"/>
      <c r="L79" s="140"/>
      <c r="M79" s="140"/>
      <c r="N79" s="427"/>
      <c r="O79" s="460"/>
      <c r="P79" s="191"/>
      <c r="Q79" s="423"/>
      <c r="R79" s="191"/>
      <c r="S79" s="191"/>
      <c r="T79" s="191"/>
      <c r="U79" s="191"/>
    </row>
    <row r="80" spans="2:21" x14ac:dyDescent="0.2">
      <c r="B80" s="414"/>
      <c r="C80" s="420" t="s">
        <v>12</v>
      </c>
      <c r="D80" s="38">
        <v>44906</v>
      </c>
      <c r="E80" s="139"/>
      <c r="F80" s="140"/>
      <c r="G80" s="140"/>
      <c r="H80" s="140"/>
      <c r="I80" s="140"/>
      <c r="J80" s="140"/>
      <c r="K80" s="140"/>
      <c r="L80" s="140"/>
      <c r="M80" s="140"/>
      <c r="N80" s="427"/>
      <c r="O80" s="460"/>
      <c r="P80" s="191"/>
      <c r="Q80" s="423"/>
      <c r="R80" s="191"/>
      <c r="S80" s="191"/>
      <c r="T80" s="191"/>
      <c r="U80" s="191"/>
    </row>
    <row r="81" spans="2:21" x14ac:dyDescent="0.2">
      <c r="B81" s="414"/>
      <c r="C81" s="426" t="s">
        <v>6</v>
      </c>
      <c r="D81" s="34">
        <v>44907</v>
      </c>
      <c r="E81" s="509"/>
      <c r="F81" s="509"/>
      <c r="G81" s="509"/>
      <c r="H81" s="509"/>
      <c r="I81" s="509"/>
      <c r="J81" s="510"/>
      <c r="K81" s="509"/>
      <c r="L81" s="509"/>
      <c r="M81" s="509"/>
      <c r="N81" s="509"/>
      <c r="O81" s="460"/>
      <c r="P81" s="191"/>
      <c r="Q81" s="423"/>
      <c r="R81" s="191"/>
      <c r="S81" s="191"/>
      <c r="T81" s="191"/>
      <c r="U81" s="191"/>
    </row>
    <row r="82" spans="2:21" x14ac:dyDescent="0.2">
      <c r="B82" s="414"/>
      <c r="C82" s="426" t="s">
        <v>7</v>
      </c>
      <c r="D82" s="34">
        <v>44908</v>
      </c>
      <c r="E82" s="509"/>
      <c r="F82" s="509"/>
      <c r="G82" s="509"/>
      <c r="H82" s="509"/>
      <c r="I82" s="509"/>
      <c r="J82" s="510"/>
      <c r="K82" s="509"/>
      <c r="L82" s="509"/>
      <c r="M82" s="509"/>
      <c r="N82" s="509"/>
      <c r="O82" s="460"/>
      <c r="P82" s="191"/>
      <c r="Q82" s="423"/>
      <c r="R82" s="191"/>
      <c r="S82" s="191"/>
      <c r="T82" s="191"/>
      <c r="U82" s="191"/>
    </row>
    <row r="83" spans="2:21" x14ac:dyDescent="0.2">
      <c r="B83" s="414"/>
      <c r="C83" s="426" t="s">
        <v>8</v>
      </c>
      <c r="D83" s="34">
        <v>44909</v>
      </c>
      <c r="E83" s="511"/>
      <c r="F83" s="511"/>
      <c r="G83" s="509"/>
      <c r="H83" s="509"/>
      <c r="I83" s="509"/>
      <c r="J83" s="510"/>
      <c r="K83" s="511"/>
      <c r="L83" s="511"/>
      <c r="M83" s="509"/>
      <c r="N83" s="509"/>
      <c r="O83" s="460"/>
      <c r="T83" s="191"/>
      <c r="U83" s="191"/>
    </row>
    <row r="84" spans="2:21" x14ac:dyDescent="0.2">
      <c r="B84" s="414"/>
      <c r="C84" s="426" t="s">
        <v>9</v>
      </c>
      <c r="D84" s="34">
        <v>44910</v>
      </c>
      <c r="E84" s="511"/>
      <c r="F84" s="511"/>
      <c r="G84" s="509"/>
      <c r="H84" s="509"/>
      <c r="I84" s="509"/>
      <c r="J84" s="510"/>
      <c r="K84" s="511"/>
      <c r="L84" s="511"/>
      <c r="M84" s="509"/>
      <c r="N84" s="509"/>
      <c r="O84" s="460"/>
      <c r="T84" s="191"/>
      <c r="U84" s="191"/>
    </row>
    <row r="85" spans="2:21" ht="13.5" thickBot="1" x14ac:dyDescent="0.25">
      <c r="B85" s="414"/>
      <c r="C85" s="445" t="s">
        <v>10</v>
      </c>
      <c r="D85" s="63">
        <v>44911</v>
      </c>
      <c r="E85" s="512"/>
      <c r="F85" s="512"/>
      <c r="G85" s="512"/>
      <c r="H85" s="513"/>
      <c r="I85" s="513"/>
      <c r="J85" s="514"/>
      <c r="K85" s="512"/>
      <c r="L85" s="512"/>
      <c r="M85" s="512"/>
      <c r="N85" s="513"/>
      <c r="O85" s="460"/>
      <c r="T85" s="191"/>
      <c r="U85" s="191"/>
    </row>
    <row r="86" spans="2:21" x14ac:dyDescent="0.2">
      <c r="B86" s="194" t="s">
        <v>112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6"/>
      <c r="T86" s="191"/>
      <c r="U86" s="191"/>
    </row>
    <row r="87" spans="2:21" ht="13.5" thickBot="1" x14ac:dyDescent="0.25">
      <c r="B87" s="197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9"/>
      <c r="T87" s="191"/>
      <c r="U87" s="191"/>
    </row>
    <row r="88" spans="2:21" x14ac:dyDescent="0.2">
      <c r="B88" s="414"/>
      <c r="C88" s="515" t="s">
        <v>6</v>
      </c>
      <c r="D88" s="55">
        <v>44935</v>
      </c>
      <c r="E88" s="516" t="s">
        <v>256</v>
      </c>
      <c r="F88" s="516" t="s">
        <v>256</v>
      </c>
      <c r="G88" s="516" t="s">
        <v>256</v>
      </c>
      <c r="H88" s="434" t="s">
        <v>266</v>
      </c>
      <c r="I88" s="434" t="s">
        <v>266</v>
      </c>
      <c r="J88" s="434" t="s">
        <v>266</v>
      </c>
      <c r="K88" s="517"/>
      <c r="L88" s="464" t="s">
        <v>268</v>
      </c>
      <c r="M88" s="464" t="s">
        <v>268</v>
      </c>
      <c r="N88" s="464" t="s">
        <v>268</v>
      </c>
      <c r="O88" s="460"/>
      <c r="T88" s="191"/>
      <c r="U88" s="191"/>
    </row>
    <row r="89" spans="2:21" x14ac:dyDescent="0.2">
      <c r="B89" s="414"/>
      <c r="C89" s="426" t="s">
        <v>7</v>
      </c>
      <c r="D89" s="34">
        <v>44936</v>
      </c>
      <c r="E89" s="416" t="s">
        <v>256</v>
      </c>
      <c r="F89" s="416" t="s">
        <v>256</v>
      </c>
      <c r="G89" s="416" t="s">
        <v>256</v>
      </c>
      <c r="H89" s="434" t="s">
        <v>266</v>
      </c>
      <c r="I89" s="434" t="s">
        <v>266</v>
      </c>
      <c r="J89" s="434" t="s">
        <v>266</v>
      </c>
      <c r="K89" s="518"/>
      <c r="L89" s="418" t="s">
        <v>258</v>
      </c>
      <c r="M89" s="418" t="s">
        <v>258</v>
      </c>
      <c r="N89" s="418" t="s">
        <v>258</v>
      </c>
      <c r="O89" s="460"/>
      <c r="T89" s="191"/>
      <c r="U89" s="191"/>
    </row>
    <row r="90" spans="2:21" x14ac:dyDescent="0.2">
      <c r="B90" s="414"/>
      <c r="C90" s="426" t="s">
        <v>8</v>
      </c>
      <c r="D90" s="34">
        <v>44937</v>
      </c>
      <c r="E90" s="416" t="s">
        <v>256</v>
      </c>
      <c r="F90" s="416" t="s">
        <v>256</v>
      </c>
      <c r="G90" s="416" t="s">
        <v>256</v>
      </c>
      <c r="H90" s="434" t="s">
        <v>266</v>
      </c>
      <c r="I90" s="434" t="s">
        <v>266</v>
      </c>
      <c r="J90" s="434" t="s">
        <v>266</v>
      </c>
      <c r="K90" s="518"/>
      <c r="L90" s="418" t="s">
        <v>258</v>
      </c>
      <c r="M90" s="418" t="s">
        <v>258</v>
      </c>
      <c r="N90" s="418" t="s">
        <v>258</v>
      </c>
      <c r="O90" s="460"/>
      <c r="T90" s="191"/>
      <c r="U90" s="191"/>
    </row>
    <row r="91" spans="2:21" x14ac:dyDescent="0.2">
      <c r="B91" s="414"/>
      <c r="C91" s="426" t="s">
        <v>9</v>
      </c>
      <c r="D91" s="34">
        <v>44938</v>
      </c>
      <c r="E91" s="417" t="s">
        <v>257</v>
      </c>
      <c r="F91" s="417" t="s">
        <v>257</v>
      </c>
      <c r="G91" s="417" t="s">
        <v>257</v>
      </c>
      <c r="H91" s="418" t="s">
        <v>258</v>
      </c>
      <c r="I91" s="418" t="s">
        <v>258</v>
      </c>
      <c r="J91" s="418" t="s">
        <v>258</v>
      </c>
      <c r="K91" s="518"/>
      <c r="L91" s="278"/>
      <c r="M91" s="278"/>
      <c r="N91" s="278"/>
      <c r="O91" s="460"/>
      <c r="T91" s="191"/>
      <c r="U91" s="191"/>
    </row>
    <row r="92" spans="2:21" x14ac:dyDescent="0.2">
      <c r="B92" s="414"/>
      <c r="C92" s="426" t="s">
        <v>10</v>
      </c>
      <c r="D92" s="34">
        <v>44939</v>
      </c>
      <c r="E92" s="417" t="s">
        <v>257</v>
      </c>
      <c r="F92" s="417" t="s">
        <v>257</v>
      </c>
      <c r="G92" s="417" t="s">
        <v>257</v>
      </c>
      <c r="H92" s="418" t="s">
        <v>258</v>
      </c>
      <c r="I92" s="418" t="s">
        <v>258</v>
      </c>
      <c r="J92" s="278"/>
      <c r="K92" s="518"/>
      <c r="L92" s="278"/>
      <c r="M92" s="278"/>
      <c r="N92" s="278"/>
      <c r="O92" s="460"/>
      <c r="T92" s="191"/>
      <c r="U92" s="191"/>
    </row>
    <row r="93" spans="2:21" x14ac:dyDescent="0.2">
      <c r="B93" s="414"/>
      <c r="C93" s="420" t="s">
        <v>11</v>
      </c>
      <c r="D93" s="38">
        <v>44940</v>
      </c>
      <c r="E93" s="130"/>
      <c r="F93" s="131"/>
      <c r="G93" s="131"/>
      <c r="H93" s="131"/>
      <c r="I93" s="131"/>
      <c r="J93" s="131"/>
      <c r="K93" s="131"/>
      <c r="L93" s="131"/>
      <c r="M93" s="131"/>
      <c r="N93" s="421"/>
      <c r="O93" s="460"/>
      <c r="T93" s="191"/>
      <c r="U93" s="191"/>
    </row>
    <row r="94" spans="2:21" x14ac:dyDescent="0.2">
      <c r="B94" s="414"/>
      <c r="C94" s="420" t="s">
        <v>12</v>
      </c>
      <c r="D94" s="38">
        <v>44941</v>
      </c>
      <c r="E94" s="130"/>
      <c r="F94" s="131"/>
      <c r="G94" s="131"/>
      <c r="H94" s="131"/>
      <c r="I94" s="131"/>
      <c r="J94" s="131"/>
      <c r="K94" s="131"/>
      <c r="L94" s="131"/>
      <c r="M94" s="131"/>
      <c r="N94" s="421"/>
      <c r="O94" s="460"/>
      <c r="T94" s="191"/>
      <c r="U94" s="191"/>
    </row>
    <row r="95" spans="2:21" x14ac:dyDescent="0.2">
      <c r="B95" s="414"/>
      <c r="C95" s="426" t="s">
        <v>6</v>
      </c>
      <c r="D95" s="34">
        <v>44942</v>
      </c>
      <c r="E95" s="416" t="s">
        <v>256</v>
      </c>
      <c r="F95" s="416" t="s">
        <v>256</v>
      </c>
      <c r="G95" s="416" t="s">
        <v>256</v>
      </c>
      <c r="H95" s="417" t="s">
        <v>257</v>
      </c>
      <c r="I95" s="417" t="s">
        <v>257</v>
      </c>
      <c r="J95" s="278"/>
      <c r="K95" s="518"/>
      <c r="L95" s="418" t="s">
        <v>258</v>
      </c>
      <c r="M95" s="418" t="s">
        <v>258</v>
      </c>
      <c r="N95" s="418" t="s">
        <v>258</v>
      </c>
      <c r="O95" s="460"/>
      <c r="T95" s="191"/>
      <c r="U95" s="191"/>
    </row>
    <row r="96" spans="2:21" x14ac:dyDescent="0.2">
      <c r="B96" s="414"/>
      <c r="C96" s="426" t="s">
        <v>7</v>
      </c>
      <c r="D96" s="34">
        <v>44943</v>
      </c>
      <c r="E96" s="278"/>
      <c r="F96" s="278"/>
      <c r="G96" s="278"/>
      <c r="H96" s="278"/>
      <c r="I96" s="278"/>
      <c r="J96" s="278"/>
      <c r="K96" s="518"/>
      <c r="L96" s="278"/>
      <c r="M96" s="278"/>
      <c r="N96" s="269"/>
      <c r="O96" s="460"/>
      <c r="T96" s="191"/>
      <c r="U96" s="191"/>
    </row>
    <row r="97" spans="2:15" x14ac:dyDescent="0.2">
      <c r="B97" s="414"/>
      <c r="C97" s="426" t="s">
        <v>8</v>
      </c>
      <c r="D97" s="34">
        <v>44944</v>
      </c>
      <c r="E97" s="278"/>
      <c r="F97" s="278"/>
      <c r="G97" s="278"/>
      <c r="H97" s="278"/>
      <c r="I97" s="278"/>
      <c r="J97" s="278"/>
      <c r="K97" s="518"/>
      <c r="L97" s="278"/>
      <c r="M97" s="278"/>
      <c r="N97" s="269"/>
      <c r="O97" s="460"/>
    </row>
    <row r="98" spans="2:15" x14ac:dyDescent="0.2">
      <c r="B98" s="414"/>
      <c r="C98" s="426" t="s">
        <v>9</v>
      </c>
      <c r="D98" s="34">
        <v>44945</v>
      </c>
      <c r="E98" s="278"/>
      <c r="F98" s="278"/>
      <c r="G98" s="278"/>
      <c r="H98" s="278"/>
      <c r="I98" s="278"/>
      <c r="J98" s="278"/>
      <c r="K98" s="518"/>
      <c r="L98" s="278"/>
      <c r="M98" s="269"/>
      <c r="N98" s="269"/>
      <c r="O98" s="460"/>
    </row>
    <row r="99" spans="2:15" ht="13.5" thickBot="1" x14ac:dyDescent="0.25">
      <c r="B99" s="414"/>
      <c r="C99" s="445" t="s">
        <v>10</v>
      </c>
      <c r="D99" s="63">
        <v>44946</v>
      </c>
      <c r="E99" s="490"/>
      <c r="F99" s="490"/>
      <c r="G99" s="490"/>
      <c r="H99" s="490"/>
      <c r="I99" s="490"/>
      <c r="J99" s="490"/>
      <c r="K99" s="519"/>
      <c r="L99" s="490"/>
      <c r="M99" s="495"/>
      <c r="N99" s="495"/>
      <c r="O99" s="460"/>
    </row>
    <row r="100" spans="2:15" x14ac:dyDescent="0.2">
      <c r="B100" s="194" t="s">
        <v>59</v>
      </c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6"/>
    </row>
    <row r="101" spans="2:15" ht="13.5" thickBot="1" x14ac:dyDescent="0.25">
      <c r="B101" s="197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9"/>
    </row>
  </sheetData>
  <mergeCells count="44">
    <mergeCell ref="B10:B85"/>
    <mergeCell ref="O10:O85"/>
    <mergeCell ref="E73:N73"/>
    <mergeCell ref="E77:N77"/>
    <mergeCell ref="B86:O87"/>
    <mergeCell ref="B88:B99"/>
    <mergeCell ref="O88:O99"/>
    <mergeCell ref="E93:N93"/>
    <mergeCell ref="E94:N94"/>
    <mergeCell ref="B100:O101"/>
    <mergeCell ref="E72:N72"/>
    <mergeCell ref="E78:N78"/>
    <mergeCell ref="E79:N79"/>
    <mergeCell ref="E80:N80"/>
    <mergeCell ref="E51:N51"/>
    <mergeCell ref="E52:N52"/>
    <mergeCell ref="E58:N58"/>
    <mergeCell ref="E59:N59"/>
    <mergeCell ref="E65:N65"/>
    <mergeCell ref="E66:N66"/>
    <mergeCell ref="E37:N37"/>
    <mergeCell ref="E38:N38"/>
    <mergeCell ref="E39:N39"/>
    <mergeCell ref="E40:N40"/>
    <mergeCell ref="E44:N44"/>
    <mergeCell ref="E45:N45"/>
    <mergeCell ref="B9:O9"/>
    <mergeCell ref="C10:D10"/>
    <mergeCell ref="E16:N16"/>
    <mergeCell ref="E17:N17"/>
    <mergeCell ref="E23:N23"/>
    <mergeCell ref="E24:N24"/>
    <mergeCell ref="E30:N30"/>
    <mergeCell ref="E31:N31"/>
    <mergeCell ref="B2:O2"/>
    <mergeCell ref="B3:O3"/>
    <mergeCell ref="B4:O4"/>
    <mergeCell ref="B5:O5"/>
    <mergeCell ref="C6:D6"/>
    <mergeCell ref="E6:H6"/>
    <mergeCell ref="I6:J6"/>
    <mergeCell ref="K6:M6"/>
    <mergeCell ref="N6:N7"/>
    <mergeCell ref="O6:O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2A5C8-8A4B-4D7D-9840-2486FD683A9E}">
  <sheetPr>
    <tabColor rgb="FF00B0F0"/>
  </sheetPr>
  <dimension ref="B1:S890"/>
  <sheetViews>
    <sheetView workbookViewId="0">
      <selection activeCell="B1" sqref="B1:S1048576"/>
    </sheetView>
  </sheetViews>
  <sheetFormatPr defaultRowHeight="12.75" x14ac:dyDescent="0.2"/>
  <cols>
    <col min="2" max="12" width="17.85546875" style="1" customWidth="1"/>
    <col min="13" max="15" width="17.85546875" style="2" customWidth="1"/>
  </cols>
  <sheetData>
    <row r="1" spans="2:19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2:19" ht="23.25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</row>
    <row r="3" spans="2:19" ht="20.25" x14ac:dyDescent="0.2">
      <c r="B3" s="96" t="s">
        <v>15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98"/>
    </row>
    <row r="4" spans="2:19" ht="19.5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1"/>
    </row>
    <row r="5" spans="2:19" ht="24" thickBot="1" x14ac:dyDescent="0.25">
      <c r="B5" s="116" t="s">
        <v>282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</row>
    <row r="6" spans="2:19" ht="34.5" customHeight="1" x14ac:dyDescent="0.2">
      <c r="B6" s="386" t="s">
        <v>127</v>
      </c>
      <c r="C6" s="387" t="s">
        <v>225</v>
      </c>
      <c r="D6" s="387"/>
      <c r="E6" s="388" t="s">
        <v>226</v>
      </c>
      <c r="F6" s="388"/>
      <c r="G6" s="388"/>
      <c r="H6" s="388"/>
      <c r="I6" s="389" t="s">
        <v>227</v>
      </c>
      <c r="J6" s="389"/>
      <c r="K6" s="361" t="s">
        <v>228</v>
      </c>
      <c r="L6" s="361"/>
      <c r="M6" s="361"/>
      <c r="N6" s="390" t="s">
        <v>229</v>
      </c>
      <c r="O6" s="391" t="s">
        <v>230</v>
      </c>
    </row>
    <row r="7" spans="2:19" ht="72" x14ac:dyDescent="0.2">
      <c r="B7" s="392" t="s">
        <v>13</v>
      </c>
      <c r="C7" s="393" t="s">
        <v>231</v>
      </c>
      <c r="D7" s="394" t="s">
        <v>232</v>
      </c>
      <c r="E7" s="395" t="s">
        <v>233</v>
      </c>
      <c r="F7" s="396" t="s">
        <v>234</v>
      </c>
      <c r="G7" s="397" t="s">
        <v>235</v>
      </c>
      <c r="H7" s="398" t="s">
        <v>236</v>
      </c>
      <c r="I7" s="399" t="s">
        <v>237</v>
      </c>
      <c r="J7" s="400" t="s">
        <v>238</v>
      </c>
      <c r="K7" s="401" t="s">
        <v>239</v>
      </c>
      <c r="L7" s="189" t="s">
        <v>240</v>
      </c>
      <c r="M7" s="402" t="s">
        <v>241</v>
      </c>
      <c r="N7" s="403"/>
      <c r="O7" s="404"/>
    </row>
    <row r="8" spans="2:19" ht="36.75" thickBot="1" x14ac:dyDescent="0.25">
      <c r="B8" s="405" t="s">
        <v>14</v>
      </c>
      <c r="C8" s="84" t="s">
        <v>242</v>
      </c>
      <c r="D8" s="84" t="s">
        <v>243</v>
      </c>
      <c r="E8" s="48" t="s">
        <v>283</v>
      </c>
      <c r="F8" s="84" t="s">
        <v>245</v>
      </c>
      <c r="G8" s="84" t="s">
        <v>246</v>
      </c>
      <c r="H8" s="84" t="s">
        <v>247</v>
      </c>
      <c r="I8" s="84" t="s">
        <v>203</v>
      </c>
      <c r="J8" s="84" t="s">
        <v>284</v>
      </c>
      <c r="K8" s="84" t="s">
        <v>285</v>
      </c>
      <c r="L8" s="84" t="s">
        <v>286</v>
      </c>
      <c r="M8" s="48" t="s">
        <v>287</v>
      </c>
      <c r="N8" s="84" t="s">
        <v>288</v>
      </c>
      <c r="O8" s="482"/>
    </row>
    <row r="9" spans="2:19" ht="44.25" customHeight="1" thickBot="1" x14ac:dyDescent="0.25">
      <c r="B9" s="407" t="s">
        <v>289</v>
      </c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9"/>
    </row>
    <row r="10" spans="2:19" x14ac:dyDescent="0.2">
      <c r="B10" s="483"/>
      <c r="C10" s="154" t="s">
        <v>17</v>
      </c>
      <c r="D10" s="154"/>
      <c r="E10" s="72" t="s">
        <v>96</v>
      </c>
      <c r="F10" s="72" t="s">
        <v>97</v>
      </c>
      <c r="G10" s="72" t="s">
        <v>98</v>
      </c>
      <c r="H10" s="72" t="s">
        <v>99</v>
      </c>
      <c r="I10" s="72" t="s">
        <v>100</v>
      </c>
      <c r="J10" s="72" t="s">
        <v>101</v>
      </c>
      <c r="K10" s="72" t="s">
        <v>102</v>
      </c>
      <c r="L10" s="92" t="s">
        <v>103</v>
      </c>
      <c r="M10" s="92" t="s">
        <v>104</v>
      </c>
      <c r="N10" s="92" t="s">
        <v>254</v>
      </c>
      <c r="O10" s="484"/>
      <c r="P10" s="191"/>
      <c r="Q10" s="413" t="s">
        <v>255</v>
      </c>
      <c r="R10" s="413">
        <f>COUNTIF(D10:N89, "Diagn. per Imm.")</f>
        <v>28</v>
      </c>
      <c r="S10" s="413">
        <v>28</v>
      </c>
    </row>
    <row r="11" spans="2:19" x14ac:dyDescent="0.2">
      <c r="B11" s="485"/>
      <c r="C11" s="415" t="s">
        <v>6</v>
      </c>
      <c r="D11" s="34">
        <v>44837</v>
      </c>
      <c r="E11" s="436" t="s">
        <v>259</v>
      </c>
      <c r="F11" s="436" t="s">
        <v>259</v>
      </c>
      <c r="G11" s="436" t="s">
        <v>259</v>
      </c>
      <c r="H11" s="442" t="s">
        <v>272</v>
      </c>
      <c r="I11" s="442" t="s">
        <v>272</v>
      </c>
      <c r="J11" s="486"/>
      <c r="K11" s="434" t="s">
        <v>266</v>
      </c>
      <c r="L11" s="434" t="s">
        <v>266</v>
      </c>
      <c r="M11" s="434" t="s">
        <v>266</v>
      </c>
      <c r="N11" s="269"/>
      <c r="O11" s="487"/>
      <c r="P11" s="191"/>
      <c r="Q11" s="413" t="s">
        <v>259</v>
      </c>
      <c r="R11" s="413">
        <f>COUNTIF(D10:N89, "Radioterapia")</f>
        <v>14</v>
      </c>
      <c r="S11" s="413">
        <v>14</v>
      </c>
    </row>
    <row r="12" spans="2:19" x14ac:dyDescent="0.2">
      <c r="B12" s="485"/>
      <c r="C12" s="415" t="s">
        <v>7</v>
      </c>
      <c r="D12" s="34">
        <v>44838</v>
      </c>
      <c r="E12" s="436" t="s">
        <v>259</v>
      </c>
      <c r="F12" s="436" t="s">
        <v>259</v>
      </c>
      <c r="G12" s="436" t="s">
        <v>259</v>
      </c>
      <c r="H12" s="442" t="s">
        <v>272</v>
      </c>
      <c r="I12" s="442" t="s">
        <v>272</v>
      </c>
      <c r="J12" s="486"/>
      <c r="K12" s="434" t="s">
        <v>266</v>
      </c>
      <c r="L12" s="434" t="s">
        <v>266</v>
      </c>
      <c r="M12" s="434" t="s">
        <v>266</v>
      </c>
      <c r="N12" s="269"/>
      <c r="O12" s="487"/>
      <c r="P12" s="191"/>
      <c r="Q12" s="413" t="s">
        <v>260</v>
      </c>
      <c r="R12" s="413">
        <f>COUNTIF(D10:O89, "Mal. App. Locomotore")</f>
        <v>14</v>
      </c>
      <c r="S12" s="413">
        <v>14</v>
      </c>
    </row>
    <row r="13" spans="2:19" x14ac:dyDescent="0.2">
      <c r="B13" s="485"/>
      <c r="C13" s="415" t="s">
        <v>8</v>
      </c>
      <c r="D13" s="34">
        <v>44839</v>
      </c>
      <c r="E13" s="436" t="s">
        <v>259</v>
      </c>
      <c r="F13" s="436" t="s">
        <v>259</v>
      </c>
      <c r="G13" s="442" t="s">
        <v>272</v>
      </c>
      <c r="H13" s="442" t="s">
        <v>272</v>
      </c>
      <c r="I13" s="442" t="s">
        <v>272</v>
      </c>
      <c r="J13" s="486"/>
      <c r="K13" s="434" t="s">
        <v>266</v>
      </c>
      <c r="L13" s="434" t="s">
        <v>266</v>
      </c>
      <c r="M13" s="434" t="s">
        <v>266</v>
      </c>
      <c r="N13" s="269"/>
      <c r="O13" s="487"/>
      <c r="P13" s="191"/>
      <c r="Q13" s="413" t="s">
        <v>261</v>
      </c>
      <c r="R13" s="413">
        <f>COUNTIF(D10:N89, "Fisiatria")</f>
        <v>14</v>
      </c>
      <c r="S13" s="413">
        <v>14</v>
      </c>
    </row>
    <row r="14" spans="2:19" x14ac:dyDescent="0.2">
      <c r="B14" s="485"/>
      <c r="C14" s="415" t="s">
        <v>9</v>
      </c>
      <c r="D14" s="34">
        <v>44840</v>
      </c>
      <c r="E14" s="436" t="s">
        <v>259</v>
      </c>
      <c r="F14" s="436" t="s">
        <v>259</v>
      </c>
      <c r="G14" s="436" t="s">
        <v>259</v>
      </c>
      <c r="H14" s="437" t="s">
        <v>255</v>
      </c>
      <c r="I14" s="437" t="s">
        <v>255</v>
      </c>
      <c r="J14" s="486"/>
      <c r="K14" s="434" t="s">
        <v>266</v>
      </c>
      <c r="L14" s="434" t="s">
        <v>266</v>
      </c>
      <c r="M14" s="434" t="s">
        <v>266</v>
      </c>
      <c r="N14" s="269"/>
      <c r="O14" s="487"/>
      <c r="P14" s="191"/>
      <c r="Q14" s="413" t="s">
        <v>262</v>
      </c>
      <c r="R14" s="413">
        <f>COUNTIF(D10:N89, "Chir. Maxillo-Facc.")</f>
        <v>7</v>
      </c>
      <c r="S14" s="413">
        <v>7</v>
      </c>
    </row>
    <row r="15" spans="2:19" x14ac:dyDescent="0.2">
      <c r="B15" s="485"/>
      <c r="C15" s="415" t="s">
        <v>10</v>
      </c>
      <c r="D15" s="34">
        <v>44841</v>
      </c>
      <c r="E15" s="436" t="s">
        <v>259</v>
      </c>
      <c r="F15" s="436" t="s">
        <v>259</v>
      </c>
      <c r="G15" s="436" t="s">
        <v>259</v>
      </c>
      <c r="H15" s="437" t="s">
        <v>255</v>
      </c>
      <c r="I15" s="437" t="s">
        <v>255</v>
      </c>
      <c r="J15" s="486"/>
      <c r="K15" s="434" t="s">
        <v>266</v>
      </c>
      <c r="L15" s="434" t="s">
        <v>266</v>
      </c>
      <c r="M15" s="434" t="s">
        <v>266</v>
      </c>
      <c r="N15" s="269"/>
      <c r="O15" s="487"/>
      <c r="P15" s="191"/>
      <c r="Q15" s="413" t="s">
        <v>263</v>
      </c>
      <c r="R15" s="413">
        <f>COUNTIF(D10:N89, "chir. Plastica")</f>
        <v>7</v>
      </c>
      <c r="S15" s="413">
        <v>7</v>
      </c>
    </row>
    <row r="16" spans="2:19" x14ac:dyDescent="0.2">
      <c r="B16" s="485"/>
      <c r="C16" s="420" t="s">
        <v>11</v>
      </c>
      <c r="D16" s="38">
        <v>44842</v>
      </c>
      <c r="E16" s="130"/>
      <c r="F16" s="131"/>
      <c r="G16" s="131"/>
      <c r="H16" s="131"/>
      <c r="I16" s="131"/>
      <c r="J16" s="131"/>
      <c r="K16" s="131"/>
      <c r="L16" s="131"/>
      <c r="M16" s="131"/>
      <c r="N16" s="421"/>
      <c r="O16" s="487"/>
      <c r="P16" s="191"/>
      <c r="Q16" s="413" t="s">
        <v>264</v>
      </c>
      <c r="R16" s="413">
        <f>COUNTIF(D10:N89, "Farmacologia")</f>
        <v>14</v>
      </c>
      <c r="S16" s="413">
        <v>14</v>
      </c>
    </row>
    <row r="17" spans="2:19" x14ac:dyDescent="0.2">
      <c r="B17" s="485"/>
      <c r="C17" s="420" t="s">
        <v>12</v>
      </c>
      <c r="D17" s="38">
        <v>44843</v>
      </c>
      <c r="E17" s="130"/>
      <c r="F17" s="131"/>
      <c r="G17" s="131"/>
      <c r="H17" s="131"/>
      <c r="I17" s="131"/>
      <c r="J17" s="131"/>
      <c r="K17" s="131"/>
      <c r="L17" s="131"/>
      <c r="M17" s="131"/>
      <c r="N17" s="421"/>
      <c r="O17" s="487"/>
      <c r="P17" s="191"/>
      <c r="Q17" s="422" t="s">
        <v>265</v>
      </c>
      <c r="R17" s="413">
        <f>COUNTIF(D10:N89, "Med. Interna")</f>
        <v>14</v>
      </c>
      <c r="S17" s="413">
        <v>14</v>
      </c>
    </row>
    <row r="18" spans="2:19" x14ac:dyDescent="0.2">
      <c r="B18" s="485"/>
      <c r="C18" s="415" t="s">
        <v>6</v>
      </c>
      <c r="D18" s="34">
        <v>44844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487"/>
      <c r="P18" s="191"/>
      <c r="Q18" s="422" t="s">
        <v>266</v>
      </c>
      <c r="R18" s="413">
        <f>COUNTIF(D10:N89, "Igiene")</f>
        <v>49</v>
      </c>
      <c r="S18" s="413">
        <v>49</v>
      </c>
    </row>
    <row r="19" spans="2:19" x14ac:dyDescent="0.2">
      <c r="B19" s="485"/>
      <c r="C19" s="415" t="s">
        <v>7</v>
      </c>
      <c r="D19" s="34">
        <v>44845</v>
      </c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487"/>
      <c r="P19" s="191"/>
      <c r="Q19" s="422" t="s">
        <v>267</v>
      </c>
      <c r="R19" s="413">
        <f>COUNTIF(D10:N89, "Med. Del Lavoro")</f>
        <v>14</v>
      </c>
      <c r="S19" s="413">
        <v>14</v>
      </c>
    </row>
    <row r="20" spans="2:19" x14ac:dyDescent="0.2">
      <c r="B20" s="485"/>
      <c r="C20" s="415" t="s">
        <v>8</v>
      </c>
      <c r="D20" s="34">
        <v>44846</v>
      </c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487"/>
      <c r="P20" s="191"/>
      <c r="Q20" s="422" t="s">
        <v>268</v>
      </c>
      <c r="R20" s="413">
        <f>COUNTIF(D10:N89, "Med. Legale")</f>
        <v>21</v>
      </c>
      <c r="S20" s="413">
        <v>21</v>
      </c>
    </row>
    <row r="21" spans="2:19" x14ac:dyDescent="0.2">
      <c r="B21" s="485"/>
      <c r="C21" s="415" t="s">
        <v>9</v>
      </c>
      <c r="D21" s="34">
        <v>44847</v>
      </c>
      <c r="E21" s="269"/>
      <c r="F21" s="269"/>
      <c r="G21" s="269"/>
      <c r="H21" s="48"/>
      <c r="I21" s="48"/>
      <c r="J21" s="48"/>
      <c r="K21" s="269"/>
      <c r="L21" s="269"/>
      <c r="M21" s="269"/>
      <c r="N21" s="269"/>
      <c r="O21" s="487"/>
      <c r="P21" s="191"/>
      <c r="Q21" s="422" t="s">
        <v>269</v>
      </c>
      <c r="R21" s="413">
        <f>COUNTIF(D18:N89, "Anatomia Patol.")</f>
        <v>35</v>
      </c>
      <c r="S21" s="413">
        <v>35</v>
      </c>
    </row>
    <row r="22" spans="2:19" x14ac:dyDescent="0.2">
      <c r="B22" s="485"/>
      <c r="C22" s="415" t="s">
        <v>10</v>
      </c>
      <c r="D22" s="34">
        <v>44848</v>
      </c>
      <c r="E22" s="269"/>
      <c r="F22" s="269"/>
      <c r="G22" s="269"/>
      <c r="H22" s="48"/>
      <c r="I22" s="48"/>
      <c r="J22" s="48"/>
      <c r="K22" s="269"/>
      <c r="L22" s="269"/>
      <c r="M22" s="269"/>
      <c r="N22" s="269"/>
      <c r="O22" s="487"/>
      <c r="P22" s="191"/>
      <c r="Q22" s="191"/>
      <c r="R22" s="191"/>
      <c r="S22" s="191"/>
    </row>
    <row r="23" spans="2:19" x14ac:dyDescent="0.2">
      <c r="B23" s="485"/>
      <c r="C23" s="420" t="s">
        <v>11</v>
      </c>
      <c r="D23" s="38">
        <v>44849</v>
      </c>
      <c r="E23" s="130"/>
      <c r="F23" s="131"/>
      <c r="G23" s="131"/>
      <c r="H23" s="131"/>
      <c r="I23" s="131"/>
      <c r="J23" s="131"/>
      <c r="K23" s="131"/>
      <c r="L23" s="131"/>
      <c r="M23" s="131"/>
      <c r="N23" s="421"/>
      <c r="O23" s="487"/>
      <c r="P23" s="191"/>
      <c r="Q23" s="191"/>
      <c r="R23" s="191"/>
      <c r="S23" s="191"/>
    </row>
    <row r="24" spans="2:19" x14ac:dyDescent="0.2">
      <c r="B24" s="485"/>
      <c r="C24" s="420" t="s">
        <v>12</v>
      </c>
      <c r="D24" s="38">
        <v>44850</v>
      </c>
      <c r="E24" s="130"/>
      <c r="F24" s="131"/>
      <c r="G24" s="131"/>
      <c r="H24" s="131"/>
      <c r="I24" s="131"/>
      <c r="J24" s="131"/>
      <c r="K24" s="131"/>
      <c r="L24" s="131"/>
      <c r="M24" s="131"/>
      <c r="N24" s="421"/>
      <c r="O24" s="487"/>
      <c r="P24" s="191"/>
      <c r="Q24" s="191"/>
      <c r="R24" s="191"/>
      <c r="S24" s="191"/>
    </row>
    <row r="25" spans="2:19" ht="24" x14ac:dyDescent="0.2">
      <c r="B25" s="485"/>
      <c r="C25" s="415" t="s">
        <v>6</v>
      </c>
      <c r="D25" s="34">
        <v>44851</v>
      </c>
      <c r="E25" s="433" t="s">
        <v>260</v>
      </c>
      <c r="F25" s="433" t="s">
        <v>260</v>
      </c>
      <c r="G25" s="433" t="s">
        <v>260</v>
      </c>
      <c r="H25" s="437" t="s">
        <v>255</v>
      </c>
      <c r="I25" s="437" t="s">
        <v>255</v>
      </c>
      <c r="J25" s="269"/>
      <c r="K25" s="434" t="s">
        <v>266</v>
      </c>
      <c r="L25" s="434" t="s">
        <v>266</v>
      </c>
      <c r="M25" s="434" t="s">
        <v>266</v>
      </c>
      <c r="N25" s="269"/>
      <c r="O25" s="487"/>
      <c r="P25" s="191"/>
      <c r="Q25" s="191"/>
      <c r="R25" s="191"/>
      <c r="S25" s="191"/>
    </row>
    <row r="26" spans="2:19" ht="24" x14ac:dyDescent="0.2">
      <c r="B26" s="485"/>
      <c r="C26" s="415" t="s">
        <v>7</v>
      </c>
      <c r="D26" s="34">
        <v>44852</v>
      </c>
      <c r="E26" s="433" t="s">
        <v>260</v>
      </c>
      <c r="F26" s="433" t="s">
        <v>260</v>
      </c>
      <c r="G26" s="433" t="s">
        <v>260</v>
      </c>
      <c r="H26" s="437" t="s">
        <v>255</v>
      </c>
      <c r="I26" s="437" t="s">
        <v>255</v>
      </c>
      <c r="J26" s="269"/>
      <c r="K26" s="434" t="s">
        <v>266</v>
      </c>
      <c r="L26" s="434" t="s">
        <v>266</v>
      </c>
      <c r="M26" s="434" t="s">
        <v>266</v>
      </c>
      <c r="N26" s="269"/>
      <c r="O26" s="487"/>
      <c r="P26" s="191"/>
      <c r="Q26" s="191"/>
      <c r="R26" s="191"/>
      <c r="S26" s="191"/>
    </row>
    <row r="27" spans="2:19" x14ac:dyDescent="0.2">
      <c r="B27" s="485"/>
      <c r="C27" s="415" t="s">
        <v>8</v>
      </c>
      <c r="D27" s="34">
        <v>44853</v>
      </c>
      <c r="E27" s="450" t="s">
        <v>263</v>
      </c>
      <c r="F27" s="450" t="s">
        <v>263</v>
      </c>
      <c r="G27" s="437" t="s">
        <v>255</v>
      </c>
      <c r="H27" s="437" t="s">
        <v>255</v>
      </c>
      <c r="I27" s="437" t="s">
        <v>255</v>
      </c>
      <c r="J27" s="269"/>
      <c r="K27" s="434" t="s">
        <v>266</v>
      </c>
      <c r="L27" s="434" t="s">
        <v>266</v>
      </c>
      <c r="M27" s="434" t="s">
        <v>266</v>
      </c>
      <c r="N27" s="269"/>
      <c r="O27" s="487"/>
      <c r="P27" s="191"/>
      <c r="Q27" s="191"/>
      <c r="R27" s="191"/>
      <c r="S27" s="191"/>
    </row>
    <row r="28" spans="2:19" x14ac:dyDescent="0.2">
      <c r="B28" s="485"/>
      <c r="C28" s="415" t="s">
        <v>9</v>
      </c>
      <c r="D28" s="34">
        <v>44854</v>
      </c>
      <c r="E28" s="450" t="s">
        <v>263</v>
      </c>
      <c r="F28" s="450" t="s">
        <v>263</v>
      </c>
      <c r="G28" s="437" t="s">
        <v>255</v>
      </c>
      <c r="H28" s="437" t="s">
        <v>255</v>
      </c>
      <c r="I28" s="437" t="s">
        <v>255</v>
      </c>
      <c r="J28" s="48"/>
      <c r="K28" s="434" t="s">
        <v>266</v>
      </c>
      <c r="L28" s="434" t="s">
        <v>266</v>
      </c>
      <c r="M28" s="434" t="s">
        <v>266</v>
      </c>
      <c r="N28" s="269"/>
      <c r="O28" s="487"/>
      <c r="P28" s="191"/>
      <c r="Q28" s="191"/>
      <c r="R28" s="191"/>
      <c r="S28" s="191"/>
    </row>
    <row r="29" spans="2:19" x14ac:dyDescent="0.2">
      <c r="B29" s="485"/>
      <c r="C29" s="415" t="s">
        <v>10</v>
      </c>
      <c r="D29" s="34">
        <v>44855</v>
      </c>
      <c r="E29" s="450" t="s">
        <v>263</v>
      </c>
      <c r="F29" s="450" t="s">
        <v>263</v>
      </c>
      <c r="G29" s="450" t="s">
        <v>263</v>
      </c>
      <c r="H29" s="437" t="s">
        <v>255</v>
      </c>
      <c r="I29" s="437" t="s">
        <v>255</v>
      </c>
      <c r="J29" s="48"/>
      <c r="K29" s="434" t="s">
        <v>266</v>
      </c>
      <c r="L29" s="434" t="s">
        <v>266</v>
      </c>
      <c r="M29" s="434" t="s">
        <v>266</v>
      </c>
      <c r="N29" s="269"/>
      <c r="O29" s="487"/>
      <c r="P29" s="191"/>
      <c r="Q29" s="191"/>
      <c r="R29" s="191"/>
      <c r="S29" s="191"/>
    </row>
    <row r="30" spans="2:19" x14ac:dyDescent="0.2">
      <c r="B30" s="485"/>
      <c r="C30" s="420" t="s">
        <v>11</v>
      </c>
      <c r="D30" s="38">
        <v>44856</v>
      </c>
      <c r="E30" s="130"/>
      <c r="F30" s="131"/>
      <c r="G30" s="131"/>
      <c r="H30" s="131"/>
      <c r="I30" s="131"/>
      <c r="J30" s="131"/>
      <c r="K30" s="131"/>
      <c r="L30" s="131"/>
      <c r="M30" s="131"/>
      <c r="N30" s="421"/>
      <c r="O30" s="487"/>
      <c r="P30" s="191"/>
      <c r="Q30" s="191"/>
      <c r="R30" s="191"/>
      <c r="S30" s="191"/>
    </row>
    <row r="31" spans="2:19" x14ac:dyDescent="0.2">
      <c r="B31" s="485"/>
      <c r="C31" s="420" t="s">
        <v>12</v>
      </c>
      <c r="D31" s="38">
        <v>44857</v>
      </c>
      <c r="E31" s="130"/>
      <c r="F31" s="131"/>
      <c r="G31" s="131"/>
      <c r="H31" s="131"/>
      <c r="I31" s="131"/>
      <c r="J31" s="131"/>
      <c r="K31" s="131"/>
      <c r="L31" s="131"/>
      <c r="M31" s="131"/>
      <c r="N31" s="421"/>
      <c r="O31" s="487"/>
      <c r="P31" s="191"/>
      <c r="Q31" s="191"/>
      <c r="R31" s="191"/>
      <c r="S31" s="191"/>
    </row>
    <row r="32" spans="2:19" x14ac:dyDescent="0.2">
      <c r="B32" s="485"/>
      <c r="C32" s="426" t="s">
        <v>6</v>
      </c>
      <c r="D32" s="34">
        <v>44858</v>
      </c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487"/>
      <c r="P32" s="191"/>
      <c r="Q32" s="191"/>
      <c r="R32" s="191"/>
      <c r="S32" s="191"/>
    </row>
    <row r="33" spans="2:19" x14ac:dyDescent="0.2">
      <c r="B33" s="485"/>
      <c r="C33" s="415" t="s">
        <v>7</v>
      </c>
      <c r="D33" s="34">
        <v>44859</v>
      </c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487"/>
      <c r="P33" s="191"/>
      <c r="Q33" s="191"/>
      <c r="R33" s="191"/>
      <c r="S33" s="191"/>
    </row>
    <row r="34" spans="2:19" x14ac:dyDescent="0.2">
      <c r="B34" s="485"/>
      <c r="C34" s="415" t="s">
        <v>8</v>
      </c>
      <c r="D34" s="34">
        <v>44860</v>
      </c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487"/>
      <c r="P34" s="191"/>
      <c r="Q34" s="191"/>
      <c r="R34" s="191"/>
      <c r="S34" s="191"/>
    </row>
    <row r="35" spans="2:19" x14ac:dyDescent="0.2">
      <c r="B35" s="485"/>
      <c r="C35" s="415" t="s">
        <v>9</v>
      </c>
      <c r="D35" s="34">
        <v>44861</v>
      </c>
      <c r="E35" s="269"/>
      <c r="F35" s="269"/>
      <c r="G35" s="269"/>
      <c r="H35" s="269"/>
      <c r="I35" s="269"/>
      <c r="J35" s="48"/>
      <c r="K35" s="269"/>
      <c r="L35" s="269"/>
      <c r="M35" s="269"/>
      <c r="N35" s="269"/>
      <c r="O35" s="487"/>
      <c r="P35" s="191"/>
      <c r="Q35" s="191"/>
      <c r="R35" s="191"/>
      <c r="S35" s="191"/>
    </row>
    <row r="36" spans="2:19" x14ac:dyDescent="0.2">
      <c r="B36" s="485"/>
      <c r="C36" s="415" t="s">
        <v>10</v>
      </c>
      <c r="D36" s="34">
        <v>44862</v>
      </c>
      <c r="E36" s="269"/>
      <c r="F36" s="269"/>
      <c r="G36" s="269"/>
      <c r="H36" s="269"/>
      <c r="I36" s="269"/>
      <c r="J36" s="48"/>
      <c r="K36" s="269"/>
      <c r="L36" s="269"/>
      <c r="M36" s="269"/>
      <c r="N36" s="269"/>
      <c r="O36" s="487"/>
      <c r="P36" s="191"/>
      <c r="Q36" s="191"/>
      <c r="R36" s="191"/>
      <c r="S36" s="191"/>
    </row>
    <row r="37" spans="2:19" x14ac:dyDescent="0.2">
      <c r="B37" s="485"/>
      <c r="C37" s="420" t="s">
        <v>11</v>
      </c>
      <c r="D37" s="38">
        <v>44863</v>
      </c>
      <c r="E37" s="130"/>
      <c r="F37" s="131"/>
      <c r="G37" s="131"/>
      <c r="H37" s="131"/>
      <c r="I37" s="131"/>
      <c r="J37" s="131"/>
      <c r="K37" s="131"/>
      <c r="L37" s="131"/>
      <c r="M37" s="131"/>
      <c r="N37" s="421"/>
      <c r="O37" s="487"/>
      <c r="P37" s="191"/>
      <c r="Q37" s="191"/>
      <c r="R37" s="191"/>
      <c r="S37" s="191"/>
    </row>
    <row r="38" spans="2:19" x14ac:dyDescent="0.2">
      <c r="B38" s="485"/>
      <c r="C38" s="420" t="s">
        <v>12</v>
      </c>
      <c r="D38" s="38">
        <v>44864</v>
      </c>
      <c r="E38" s="130"/>
      <c r="F38" s="131"/>
      <c r="G38" s="131"/>
      <c r="H38" s="131"/>
      <c r="I38" s="131"/>
      <c r="J38" s="131"/>
      <c r="K38" s="131"/>
      <c r="L38" s="131"/>
      <c r="M38" s="131"/>
      <c r="N38" s="421"/>
      <c r="O38" s="487"/>
      <c r="P38" s="191"/>
      <c r="Q38" s="191"/>
      <c r="R38" s="191"/>
      <c r="S38" s="191"/>
    </row>
    <row r="39" spans="2:19" x14ac:dyDescent="0.2">
      <c r="B39" s="485"/>
      <c r="C39" s="428" t="s">
        <v>6</v>
      </c>
      <c r="D39" s="47">
        <v>44865</v>
      </c>
      <c r="E39" s="160" t="s">
        <v>72</v>
      </c>
      <c r="F39" s="161"/>
      <c r="G39" s="161"/>
      <c r="H39" s="161"/>
      <c r="I39" s="161"/>
      <c r="J39" s="161"/>
      <c r="K39" s="161"/>
      <c r="L39" s="161"/>
      <c r="M39" s="161"/>
      <c r="N39" s="429"/>
      <c r="O39" s="487"/>
      <c r="P39" s="191"/>
      <c r="Q39" s="191"/>
      <c r="R39" s="191"/>
      <c r="S39" s="191"/>
    </row>
    <row r="40" spans="2:19" x14ac:dyDescent="0.2">
      <c r="B40" s="485"/>
      <c r="C40" s="420" t="s">
        <v>7</v>
      </c>
      <c r="D40" s="38">
        <v>44866</v>
      </c>
      <c r="E40" s="139"/>
      <c r="F40" s="140"/>
      <c r="G40" s="140"/>
      <c r="H40" s="140"/>
      <c r="I40" s="140"/>
      <c r="J40" s="140"/>
      <c r="K40" s="140"/>
      <c r="L40" s="140"/>
      <c r="M40" s="140"/>
      <c r="N40" s="427"/>
      <c r="O40" s="487"/>
      <c r="P40" s="191"/>
      <c r="Q40" s="191"/>
      <c r="R40" s="191"/>
      <c r="S40" s="191"/>
    </row>
    <row r="41" spans="2:19" ht="24" x14ac:dyDescent="0.2">
      <c r="B41" s="485"/>
      <c r="C41" s="415" t="s">
        <v>8</v>
      </c>
      <c r="D41" s="34">
        <v>44867</v>
      </c>
      <c r="E41" s="433" t="s">
        <v>260</v>
      </c>
      <c r="F41" s="433" t="s">
        <v>260</v>
      </c>
      <c r="G41" s="433" t="s">
        <v>260</v>
      </c>
      <c r="H41" s="437" t="s">
        <v>255</v>
      </c>
      <c r="I41" s="437" t="s">
        <v>255</v>
      </c>
      <c r="J41" s="486"/>
      <c r="K41" s="434" t="s">
        <v>266</v>
      </c>
      <c r="L41" s="434" t="s">
        <v>266</v>
      </c>
      <c r="M41" s="434" t="s">
        <v>266</v>
      </c>
      <c r="N41" s="278"/>
      <c r="O41" s="487"/>
      <c r="P41" s="191"/>
      <c r="Q41" s="191"/>
      <c r="R41" s="191"/>
      <c r="S41" s="191"/>
    </row>
    <row r="42" spans="2:19" ht="24" x14ac:dyDescent="0.2">
      <c r="B42" s="485"/>
      <c r="C42" s="415" t="s">
        <v>9</v>
      </c>
      <c r="D42" s="34">
        <v>44868</v>
      </c>
      <c r="E42" s="433" t="s">
        <v>260</v>
      </c>
      <c r="F42" s="433" t="s">
        <v>260</v>
      </c>
      <c r="G42" s="433" t="s">
        <v>260</v>
      </c>
      <c r="H42" s="437" t="s">
        <v>255</v>
      </c>
      <c r="I42" s="437" t="s">
        <v>255</v>
      </c>
      <c r="J42" s="486"/>
      <c r="K42" s="434" t="s">
        <v>266</v>
      </c>
      <c r="L42" s="434" t="s">
        <v>266</v>
      </c>
      <c r="M42" s="434" t="s">
        <v>266</v>
      </c>
      <c r="N42" s="278"/>
      <c r="O42" s="487"/>
      <c r="P42" s="191"/>
      <c r="Q42" s="191"/>
      <c r="R42" s="191"/>
      <c r="S42" s="191"/>
    </row>
    <row r="43" spans="2:19" ht="24" x14ac:dyDescent="0.2">
      <c r="B43" s="485"/>
      <c r="C43" s="415" t="s">
        <v>10</v>
      </c>
      <c r="D43" s="34">
        <v>44869</v>
      </c>
      <c r="E43" s="433" t="s">
        <v>260</v>
      </c>
      <c r="F43" s="433" t="s">
        <v>260</v>
      </c>
      <c r="G43" s="437" t="s">
        <v>255</v>
      </c>
      <c r="H43" s="437" t="s">
        <v>255</v>
      </c>
      <c r="I43" s="437" t="s">
        <v>255</v>
      </c>
      <c r="J43" s="486"/>
      <c r="K43" s="434" t="s">
        <v>266</v>
      </c>
      <c r="L43" s="434" t="s">
        <v>266</v>
      </c>
      <c r="M43" s="434" t="s">
        <v>266</v>
      </c>
      <c r="N43" s="278"/>
      <c r="O43" s="487"/>
      <c r="P43" s="191"/>
      <c r="Q43" s="191"/>
      <c r="R43" s="191"/>
      <c r="S43" s="191"/>
    </row>
    <row r="44" spans="2:19" x14ac:dyDescent="0.2">
      <c r="B44" s="485"/>
      <c r="C44" s="420" t="s">
        <v>11</v>
      </c>
      <c r="D44" s="38">
        <v>44870</v>
      </c>
      <c r="E44" s="130"/>
      <c r="F44" s="131"/>
      <c r="G44" s="131"/>
      <c r="H44" s="131"/>
      <c r="I44" s="131"/>
      <c r="J44" s="131"/>
      <c r="K44" s="131"/>
      <c r="L44" s="131"/>
      <c r="M44" s="131"/>
      <c r="N44" s="421"/>
      <c r="O44" s="487"/>
      <c r="P44" s="191"/>
      <c r="Q44" s="191"/>
      <c r="R44" s="191"/>
      <c r="S44" s="191"/>
    </row>
    <row r="45" spans="2:19" x14ac:dyDescent="0.2">
      <c r="B45" s="485"/>
      <c r="C45" s="420" t="s">
        <v>12</v>
      </c>
      <c r="D45" s="38">
        <v>44871</v>
      </c>
      <c r="E45" s="130"/>
      <c r="F45" s="131"/>
      <c r="G45" s="131"/>
      <c r="H45" s="131"/>
      <c r="I45" s="131"/>
      <c r="J45" s="131"/>
      <c r="K45" s="131"/>
      <c r="L45" s="131"/>
      <c r="M45" s="131"/>
      <c r="N45" s="421"/>
      <c r="O45" s="487"/>
      <c r="P45" s="191"/>
      <c r="Q45" s="191"/>
      <c r="R45" s="191"/>
      <c r="S45" s="191"/>
    </row>
    <row r="46" spans="2:19" x14ac:dyDescent="0.2">
      <c r="B46" s="485"/>
      <c r="C46" s="415" t="s">
        <v>6</v>
      </c>
      <c r="D46" s="34">
        <v>44872</v>
      </c>
      <c r="E46" s="488"/>
      <c r="F46" s="488"/>
      <c r="G46" s="488"/>
      <c r="H46" s="488"/>
      <c r="I46" s="488"/>
      <c r="J46" s="486"/>
      <c r="K46" s="488"/>
      <c r="L46" s="488"/>
      <c r="M46" s="488"/>
      <c r="N46" s="488"/>
      <c r="O46" s="487"/>
      <c r="P46" s="191"/>
      <c r="Q46" s="191"/>
      <c r="R46" s="191"/>
      <c r="S46" s="191"/>
    </row>
    <row r="47" spans="2:19" x14ac:dyDescent="0.2">
      <c r="B47" s="485"/>
      <c r="C47" s="415" t="s">
        <v>7</v>
      </c>
      <c r="D47" s="34">
        <v>44873</v>
      </c>
      <c r="E47" s="488"/>
      <c r="F47" s="488"/>
      <c r="G47" s="488"/>
      <c r="H47" s="488"/>
      <c r="I47" s="488"/>
      <c r="J47" s="486"/>
      <c r="K47" s="488"/>
      <c r="L47" s="488"/>
      <c r="M47" s="488"/>
      <c r="N47" s="488"/>
      <c r="O47" s="487"/>
      <c r="P47" s="191"/>
      <c r="Q47" s="191"/>
      <c r="R47" s="191"/>
      <c r="S47" s="191"/>
    </row>
    <row r="48" spans="2:19" x14ac:dyDescent="0.2">
      <c r="B48" s="485"/>
      <c r="C48" s="415" t="s">
        <v>8</v>
      </c>
      <c r="D48" s="34">
        <v>44874</v>
      </c>
      <c r="E48" s="488"/>
      <c r="F48" s="488"/>
      <c r="G48" s="488"/>
      <c r="H48" s="488"/>
      <c r="I48" s="488"/>
      <c r="J48" s="486"/>
      <c r="K48" s="488"/>
      <c r="L48" s="488"/>
      <c r="M48" s="488"/>
      <c r="N48" s="488"/>
      <c r="O48" s="487"/>
      <c r="P48" s="191"/>
      <c r="Q48" s="191"/>
      <c r="R48" s="191"/>
      <c r="S48" s="191"/>
    </row>
    <row r="49" spans="2:19" x14ac:dyDescent="0.2">
      <c r="B49" s="485"/>
      <c r="C49" s="415" t="s">
        <v>9</v>
      </c>
      <c r="D49" s="34">
        <v>44875</v>
      </c>
      <c r="E49" s="488"/>
      <c r="F49" s="488"/>
      <c r="G49" s="488"/>
      <c r="H49" s="488"/>
      <c r="I49" s="488"/>
      <c r="J49" s="486"/>
      <c r="K49" s="488"/>
      <c r="L49" s="488"/>
      <c r="M49" s="488"/>
      <c r="N49" s="488"/>
      <c r="O49" s="487"/>
      <c r="P49" s="191"/>
      <c r="Q49" s="191"/>
      <c r="R49" s="191"/>
      <c r="S49" s="191"/>
    </row>
    <row r="50" spans="2:19" x14ac:dyDescent="0.2">
      <c r="B50" s="485"/>
      <c r="C50" s="415" t="s">
        <v>10</v>
      </c>
      <c r="D50" s="34">
        <v>44876</v>
      </c>
      <c r="E50" s="488"/>
      <c r="F50" s="488"/>
      <c r="G50" s="488"/>
      <c r="H50" s="488"/>
      <c r="I50" s="488"/>
      <c r="J50" s="486"/>
      <c r="K50" s="488"/>
      <c r="L50" s="488"/>
      <c r="M50" s="488"/>
      <c r="N50" s="488"/>
      <c r="O50" s="487"/>
      <c r="P50" s="191"/>
      <c r="Q50" s="191"/>
      <c r="R50" s="191"/>
      <c r="S50" s="191"/>
    </row>
    <row r="51" spans="2:19" x14ac:dyDescent="0.2">
      <c r="B51" s="485"/>
      <c r="C51" s="420" t="s">
        <v>11</v>
      </c>
      <c r="D51" s="38">
        <v>44877</v>
      </c>
      <c r="E51" s="130"/>
      <c r="F51" s="131"/>
      <c r="G51" s="131"/>
      <c r="H51" s="131"/>
      <c r="I51" s="131"/>
      <c r="J51" s="131"/>
      <c r="K51" s="131"/>
      <c r="L51" s="131"/>
      <c r="M51" s="131"/>
      <c r="N51" s="421"/>
      <c r="O51" s="487"/>
      <c r="P51" s="191"/>
      <c r="Q51" s="191"/>
      <c r="R51" s="191"/>
      <c r="S51" s="191"/>
    </row>
    <row r="52" spans="2:19" x14ac:dyDescent="0.2">
      <c r="B52" s="485"/>
      <c r="C52" s="420" t="s">
        <v>12</v>
      </c>
      <c r="D52" s="38">
        <v>44878</v>
      </c>
      <c r="E52" s="130"/>
      <c r="F52" s="131"/>
      <c r="G52" s="131"/>
      <c r="H52" s="131"/>
      <c r="I52" s="131"/>
      <c r="J52" s="131"/>
      <c r="K52" s="131"/>
      <c r="L52" s="131"/>
      <c r="M52" s="131"/>
      <c r="N52" s="421"/>
      <c r="O52" s="487"/>
      <c r="P52" s="191"/>
      <c r="Q52" s="191"/>
      <c r="R52" s="191"/>
      <c r="S52" s="191"/>
    </row>
    <row r="53" spans="2:19" x14ac:dyDescent="0.2">
      <c r="B53" s="485"/>
      <c r="C53" s="415" t="s">
        <v>6</v>
      </c>
      <c r="D53" s="34">
        <v>44879</v>
      </c>
      <c r="E53" s="424" t="s">
        <v>270</v>
      </c>
      <c r="F53" s="424" t="s">
        <v>270</v>
      </c>
      <c r="G53" s="437" t="s">
        <v>255</v>
      </c>
      <c r="H53" s="437" t="s">
        <v>255</v>
      </c>
      <c r="I53" s="437" t="s">
        <v>255</v>
      </c>
      <c r="J53" s="486"/>
      <c r="K53" s="434" t="s">
        <v>266</v>
      </c>
      <c r="L53" s="434" t="s">
        <v>266</v>
      </c>
      <c r="M53" s="434" t="s">
        <v>266</v>
      </c>
      <c r="N53" s="269"/>
      <c r="O53" s="487"/>
      <c r="P53" s="191"/>
      <c r="Q53" s="191"/>
      <c r="R53" s="191"/>
      <c r="S53" s="191"/>
    </row>
    <row r="54" spans="2:19" x14ac:dyDescent="0.2">
      <c r="B54" s="485"/>
      <c r="C54" s="415" t="s">
        <v>7</v>
      </c>
      <c r="D54" s="34">
        <v>44880</v>
      </c>
      <c r="E54" s="424" t="s">
        <v>270</v>
      </c>
      <c r="F54" s="424" t="s">
        <v>270</v>
      </c>
      <c r="G54" s="424" t="s">
        <v>270</v>
      </c>
      <c r="H54" s="437" t="s">
        <v>255</v>
      </c>
      <c r="I54" s="437" t="s">
        <v>255</v>
      </c>
      <c r="J54" s="486"/>
      <c r="K54" s="434" t="s">
        <v>266</v>
      </c>
      <c r="L54" s="434" t="s">
        <v>266</v>
      </c>
      <c r="M54" s="434" t="s">
        <v>266</v>
      </c>
      <c r="N54" s="269"/>
      <c r="O54" s="487"/>
      <c r="P54" s="191"/>
      <c r="Q54" s="191"/>
      <c r="R54" s="191"/>
      <c r="S54" s="191"/>
    </row>
    <row r="55" spans="2:19" x14ac:dyDescent="0.2">
      <c r="B55" s="485"/>
      <c r="C55" s="415" t="s">
        <v>8</v>
      </c>
      <c r="D55" s="34">
        <v>44881</v>
      </c>
      <c r="E55" s="424" t="s">
        <v>270</v>
      </c>
      <c r="F55" s="424" t="s">
        <v>270</v>
      </c>
      <c r="G55" s="424" t="s">
        <v>270</v>
      </c>
      <c r="H55" s="417" t="s">
        <v>257</v>
      </c>
      <c r="I55" s="417" t="s">
        <v>257</v>
      </c>
      <c r="J55" s="486"/>
      <c r="K55" s="434" t="s">
        <v>266</v>
      </c>
      <c r="L55" s="434" t="s">
        <v>266</v>
      </c>
      <c r="M55" s="425" t="s">
        <v>268</v>
      </c>
      <c r="N55" s="425" t="s">
        <v>268</v>
      </c>
      <c r="O55" s="487"/>
      <c r="P55" s="191"/>
      <c r="Q55" s="191"/>
      <c r="R55" s="191"/>
      <c r="S55" s="191"/>
    </row>
    <row r="56" spans="2:19" x14ac:dyDescent="0.2">
      <c r="B56" s="485"/>
      <c r="C56" s="415" t="s">
        <v>9</v>
      </c>
      <c r="D56" s="34">
        <v>44882</v>
      </c>
      <c r="E56" s="424" t="s">
        <v>270</v>
      </c>
      <c r="F56" s="424" t="s">
        <v>270</v>
      </c>
      <c r="G56" s="424" t="s">
        <v>270</v>
      </c>
      <c r="H56" s="417" t="s">
        <v>257</v>
      </c>
      <c r="I56" s="417" t="s">
        <v>257</v>
      </c>
      <c r="J56" s="486"/>
      <c r="K56" s="434" t="s">
        <v>266</v>
      </c>
      <c r="L56" s="434" t="s">
        <v>266</v>
      </c>
      <c r="M56" s="425" t="s">
        <v>268</v>
      </c>
      <c r="N56" s="425" t="s">
        <v>268</v>
      </c>
      <c r="O56" s="487"/>
      <c r="P56" s="191"/>
      <c r="Q56" s="191"/>
      <c r="R56" s="191"/>
      <c r="S56" s="191"/>
    </row>
    <row r="57" spans="2:19" x14ac:dyDescent="0.2">
      <c r="B57" s="485"/>
      <c r="C57" s="415" t="s">
        <v>10</v>
      </c>
      <c r="D57" s="34">
        <v>44883</v>
      </c>
      <c r="E57" s="424" t="s">
        <v>270</v>
      </c>
      <c r="F57" s="424" t="s">
        <v>270</v>
      </c>
      <c r="G57" s="424" t="s">
        <v>270</v>
      </c>
      <c r="H57" s="417" t="s">
        <v>257</v>
      </c>
      <c r="I57" s="417" t="s">
        <v>257</v>
      </c>
      <c r="J57" s="486"/>
      <c r="K57" s="425" t="s">
        <v>268</v>
      </c>
      <c r="L57" s="425" t="s">
        <v>268</v>
      </c>
      <c r="M57" s="278"/>
      <c r="N57" s="278"/>
      <c r="O57" s="487"/>
      <c r="P57" s="191"/>
      <c r="Q57" s="191"/>
      <c r="R57" s="191"/>
      <c r="S57" s="191"/>
    </row>
    <row r="58" spans="2:19" x14ac:dyDescent="0.2">
      <c r="B58" s="485"/>
      <c r="C58" s="420" t="s">
        <v>11</v>
      </c>
      <c r="D58" s="38">
        <v>44884</v>
      </c>
      <c r="E58" s="130"/>
      <c r="F58" s="131"/>
      <c r="G58" s="131"/>
      <c r="H58" s="131"/>
      <c r="I58" s="131"/>
      <c r="J58" s="131"/>
      <c r="K58" s="131"/>
      <c r="L58" s="131"/>
      <c r="M58" s="131"/>
      <c r="N58" s="421"/>
      <c r="O58" s="487"/>
      <c r="P58" s="191"/>
      <c r="Q58" s="191"/>
      <c r="R58" s="191"/>
      <c r="S58" s="191"/>
    </row>
    <row r="59" spans="2:19" x14ac:dyDescent="0.2">
      <c r="B59" s="485"/>
      <c r="C59" s="420" t="s">
        <v>12</v>
      </c>
      <c r="D59" s="38">
        <v>44885</v>
      </c>
      <c r="E59" s="130"/>
      <c r="F59" s="131"/>
      <c r="G59" s="131"/>
      <c r="H59" s="131"/>
      <c r="I59" s="131"/>
      <c r="J59" s="131"/>
      <c r="K59" s="131"/>
      <c r="L59" s="131"/>
      <c r="M59" s="131"/>
      <c r="N59" s="421"/>
      <c r="O59" s="487"/>
      <c r="P59" s="191"/>
      <c r="Q59" s="191"/>
      <c r="R59" s="191"/>
      <c r="S59" s="191"/>
    </row>
    <row r="60" spans="2:19" x14ac:dyDescent="0.2">
      <c r="B60" s="485"/>
      <c r="C60" s="415" t="s">
        <v>6</v>
      </c>
      <c r="D60" s="34">
        <v>44886</v>
      </c>
      <c r="E60" s="488"/>
      <c r="F60" s="488"/>
      <c r="G60" s="488"/>
      <c r="H60" s="488"/>
      <c r="I60" s="488"/>
      <c r="J60" s="486"/>
      <c r="K60" s="488"/>
      <c r="L60" s="488"/>
      <c r="M60" s="488"/>
      <c r="N60" s="488"/>
      <c r="O60" s="487"/>
      <c r="P60" s="191"/>
      <c r="Q60" s="191"/>
      <c r="R60" s="191"/>
      <c r="S60" s="191"/>
    </row>
    <row r="61" spans="2:19" x14ac:dyDescent="0.2">
      <c r="B61" s="485"/>
      <c r="C61" s="415" t="s">
        <v>7</v>
      </c>
      <c r="D61" s="34">
        <v>44887</v>
      </c>
      <c r="E61" s="488"/>
      <c r="F61" s="488"/>
      <c r="G61" s="488"/>
      <c r="H61" s="488"/>
      <c r="I61" s="488"/>
      <c r="J61" s="486"/>
      <c r="K61" s="488"/>
      <c r="L61" s="488"/>
      <c r="M61" s="488"/>
      <c r="N61" s="488"/>
      <c r="O61" s="487"/>
      <c r="P61" s="191"/>
      <c r="Q61" s="191"/>
      <c r="R61" s="191"/>
      <c r="S61" s="191"/>
    </row>
    <row r="62" spans="2:19" x14ac:dyDescent="0.2">
      <c r="B62" s="485"/>
      <c r="C62" s="415" t="s">
        <v>8</v>
      </c>
      <c r="D62" s="34">
        <v>44888</v>
      </c>
      <c r="E62" s="488"/>
      <c r="F62" s="488"/>
      <c r="G62" s="488"/>
      <c r="H62" s="488"/>
      <c r="I62" s="488"/>
      <c r="J62" s="486"/>
      <c r="K62" s="488"/>
      <c r="L62" s="488"/>
      <c r="M62" s="488"/>
      <c r="N62" s="488"/>
      <c r="O62" s="487"/>
      <c r="P62" s="191"/>
      <c r="Q62" s="191"/>
      <c r="R62" s="191"/>
      <c r="S62" s="191"/>
    </row>
    <row r="63" spans="2:19" x14ac:dyDescent="0.2">
      <c r="B63" s="485"/>
      <c r="C63" s="415" t="s">
        <v>9</v>
      </c>
      <c r="D63" s="34">
        <v>44889</v>
      </c>
      <c r="E63" s="488"/>
      <c r="F63" s="488"/>
      <c r="G63" s="488"/>
      <c r="H63" s="488"/>
      <c r="I63" s="488"/>
      <c r="J63" s="486"/>
      <c r="K63" s="488"/>
      <c r="L63" s="488"/>
      <c r="M63" s="488"/>
      <c r="N63" s="488"/>
      <c r="O63" s="487"/>
      <c r="P63" s="191"/>
      <c r="Q63" s="191"/>
      <c r="R63" s="191"/>
      <c r="S63" s="191"/>
    </row>
    <row r="64" spans="2:19" x14ac:dyDescent="0.2">
      <c r="B64" s="485"/>
      <c r="C64" s="415" t="s">
        <v>10</v>
      </c>
      <c r="D64" s="34">
        <v>44890</v>
      </c>
      <c r="E64" s="488"/>
      <c r="F64" s="488"/>
      <c r="G64" s="488"/>
      <c r="H64" s="488"/>
      <c r="I64" s="488"/>
      <c r="J64" s="486"/>
      <c r="K64" s="488"/>
      <c r="L64" s="488"/>
      <c r="M64" s="488"/>
      <c r="N64" s="488"/>
      <c r="O64" s="487"/>
      <c r="P64" s="191"/>
      <c r="Q64" s="191"/>
      <c r="R64" s="191"/>
      <c r="S64" s="191"/>
    </row>
    <row r="65" spans="2:19" x14ac:dyDescent="0.2">
      <c r="B65" s="485"/>
      <c r="C65" s="420" t="s">
        <v>11</v>
      </c>
      <c r="D65" s="38">
        <v>44891</v>
      </c>
      <c r="E65" s="130"/>
      <c r="F65" s="131"/>
      <c r="G65" s="131"/>
      <c r="H65" s="131"/>
      <c r="I65" s="131"/>
      <c r="J65" s="131"/>
      <c r="K65" s="131"/>
      <c r="L65" s="131"/>
      <c r="M65" s="131"/>
      <c r="N65" s="421"/>
      <c r="O65" s="487"/>
      <c r="P65" s="191"/>
      <c r="Q65" s="191"/>
      <c r="R65" s="191"/>
      <c r="S65" s="191"/>
    </row>
    <row r="66" spans="2:19" x14ac:dyDescent="0.2">
      <c r="B66" s="485"/>
      <c r="C66" s="420" t="s">
        <v>12</v>
      </c>
      <c r="D66" s="38">
        <v>44892</v>
      </c>
      <c r="E66" s="130"/>
      <c r="F66" s="131"/>
      <c r="G66" s="131"/>
      <c r="H66" s="131"/>
      <c r="I66" s="131"/>
      <c r="J66" s="131"/>
      <c r="K66" s="131"/>
      <c r="L66" s="131"/>
      <c r="M66" s="131"/>
      <c r="N66" s="421"/>
      <c r="O66" s="487"/>
      <c r="P66" s="191"/>
      <c r="Q66" s="191"/>
      <c r="R66" s="191"/>
      <c r="S66" s="191"/>
    </row>
    <row r="67" spans="2:19" x14ac:dyDescent="0.2">
      <c r="B67" s="485"/>
      <c r="C67" s="415" t="s">
        <v>6</v>
      </c>
      <c r="D67" s="34">
        <v>44893</v>
      </c>
      <c r="E67" s="430" t="s">
        <v>261</v>
      </c>
      <c r="F67" s="430" t="s">
        <v>261</v>
      </c>
      <c r="G67" s="417" t="s">
        <v>257</v>
      </c>
      <c r="H67" s="417" t="s">
        <v>257</v>
      </c>
      <c r="I67" s="417" t="s">
        <v>257</v>
      </c>
      <c r="J67" s="488"/>
      <c r="K67" s="425" t="s">
        <v>268</v>
      </c>
      <c r="L67" s="425" t="s">
        <v>268</v>
      </c>
      <c r="M67" s="425" t="s">
        <v>268</v>
      </c>
      <c r="N67" s="278"/>
      <c r="O67" s="487"/>
      <c r="P67" s="191"/>
      <c r="Q67" s="191"/>
      <c r="R67" s="191"/>
      <c r="S67" s="191"/>
    </row>
    <row r="68" spans="2:19" x14ac:dyDescent="0.2">
      <c r="B68" s="485"/>
      <c r="C68" s="415" t="s">
        <v>7</v>
      </c>
      <c r="D68" s="34">
        <v>44894</v>
      </c>
      <c r="E68" s="430" t="s">
        <v>261</v>
      </c>
      <c r="F68" s="430" t="s">
        <v>261</v>
      </c>
      <c r="G68" s="430" t="s">
        <v>261</v>
      </c>
      <c r="H68" s="417" t="s">
        <v>257</v>
      </c>
      <c r="I68" s="417" t="s">
        <v>257</v>
      </c>
      <c r="J68" s="488"/>
      <c r="K68" s="425" t="s">
        <v>268</v>
      </c>
      <c r="L68" s="425" t="s">
        <v>268</v>
      </c>
      <c r="M68" s="425" t="s">
        <v>268</v>
      </c>
      <c r="N68" s="278"/>
      <c r="O68" s="487"/>
      <c r="P68" s="191"/>
      <c r="Q68" s="191"/>
      <c r="R68" s="191"/>
      <c r="S68" s="191"/>
    </row>
    <row r="69" spans="2:19" x14ac:dyDescent="0.2">
      <c r="B69" s="485"/>
      <c r="C69" s="426" t="s">
        <v>8</v>
      </c>
      <c r="D69" s="34">
        <v>44895</v>
      </c>
      <c r="E69" s="430" t="s">
        <v>261</v>
      </c>
      <c r="F69" s="430" t="s">
        <v>261</v>
      </c>
      <c r="G69" s="430" t="s">
        <v>261</v>
      </c>
      <c r="H69" s="417" t="s">
        <v>257</v>
      </c>
      <c r="I69" s="417" t="s">
        <v>257</v>
      </c>
      <c r="J69" s="417" t="s">
        <v>257</v>
      </c>
      <c r="K69" s="486"/>
      <c r="L69" s="425" t="s">
        <v>268</v>
      </c>
      <c r="M69" s="425" t="s">
        <v>268</v>
      </c>
      <c r="N69" s="425" t="s">
        <v>268</v>
      </c>
      <c r="O69" s="487"/>
      <c r="P69" s="191"/>
      <c r="Q69" s="191"/>
      <c r="R69" s="191"/>
      <c r="S69" s="191"/>
    </row>
    <row r="70" spans="2:19" x14ac:dyDescent="0.2">
      <c r="B70" s="485"/>
      <c r="C70" s="415" t="s">
        <v>9</v>
      </c>
      <c r="D70" s="34">
        <v>44896</v>
      </c>
      <c r="E70" s="430" t="s">
        <v>261</v>
      </c>
      <c r="F70" s="430" t="s">
        <v>261</v>
      </c>
      <c r="G70" s="430" t="s">
        <v>261</v>
      </c>
      <c r="H70" s="417" t="s">
        <v>257</v>
      </c>
      <c r="I70" s="417" t="s">
        <v>257</v>
      </c>
      <c r="J70" s="417" t="s">
        <v>257</v>
      </c>
      <c r="K70" s="486"/>
      <c r="L70" s="425" t="s">
        <v>268</v>
      </c>
      <c r="M70" s="425" t="s">
        <v>268</v>
      </c>
      <c r="N70" s="425" t="s">
        <v>268</v>
      </c>
      <c r="O70" s="487"/>
      <c r="P70" s="191"/>
      <c r="Q70" s="191"/>
      <c r="R70" s="191"/>
      <c r="S70" s="191"/>
    </row>
    <row r="71" spans="2:19" x14ac:dyDescent="0.2">
      <c r="B71" s="485"/>
      <c r="C71" s="415" t="s">
        <v>10</v>
      </c>
      <c r="D71" s="34">
        <v>44897</v>
      </c>
      <c r="E71" s="430" t="s">
        <v>261</v>
      </c>
      <c r="F71" s="430" t="s">
        <v>261</v>
      </c>
      <c r="G71" s="430" t="s">
        <v>261</v>
      </c>
      <c r="H71" s="417" t="s">
        <v>257</v>
      </c>
      <c r="I71" s="417" t="s">
        <v>257</v>
      </c>
      <c r="J71" s="417" t="s">
        <v>257</v>
      </c>
      <c r="K71" s="486"/>
      <c r="L71" s="425" t="s">
        <v>268</v>
      </c>
      <c r="M71" s="425" t="s">
        <v>268</v>
      </c>
      <c r="N71" s="425" t="s">
        <v>268</v>
      </c>
      <c r="O71" s="487"/>
      <c r="P71" s="191"/>
      <c r="Q71" s="191"/>
      <c r="R71" s="191"/>
      <c r="S71" s="191"/>
    </row>
    <row r="72" spans="2:19" x14ac:dyDescent="0.2">
      <c r="B72" s="485"/>
      <c r="C72" s="420" t="s">
        <v>11</v>
      </c>
      <c r="D72" s="38">
        <v>44898</v>
      </c>
      <c r="E72" s="130"/>
      <c r="F72" s="131"/>
      <c r="G72" s="131"/>
      <c r="H72" s="131"/>
      <c r="I72" s="131"/>
      <c r="J72" s="131"/>
      <c r="K72" s="131"/>
      <c r="L72" s="131"/>
      <c r="M72" s="131"/>
      <c r="N72" s="421"/>
      <c r="O72" s="487"/>
      <c r="P72" s="191"/>
      <c r="Q72" s="191"/>
      <c r="R72" s="191"/>
      <c r="S72" s="191"/>
    </row>
    <row r="73" spans="2:19" x14ac:dyDescent="0.2">
      <c r="B73" s="485"/>
      <c r="C73" s="420" t="s">
        <v>12</v>
      </c>
      <c r="D73" s="38">
        <v>44899</v>
      </c>
      <c r="E73" s="130"/>
      <c r="F73" s="131"/>
      <c r="G73" s="131"/>
      <c r="H73" s="131"/>
      <c r="I73" s="131"/>
      <c r="J73" s="131"/>
      <c r="K73" s="131"/>
      <c r="L73" s="131"/>
      <c r="M73" s="131"/>
      <c r="N73" s="421"/>
      <c r="O73" s="487"/>
      <c r="P73" s="191"/>
      <c r="Q73" s="191"/>
      <c r="R73" s="191"/>
      <c r="S73" s="191"/>
    </row>
    <row r="74" spans="2:19" x14ac:dyDescent="0.2">
      <c r="B74" s="485"/>
      <c r="C74" s="426" t="s">
        <v>6</v>
      </c>
      <c r="D74" s="34">
        <v>44900</v>
      </c>
      <c r="E74" s="278"/>
      <c r="F74" s="278"/>
      <c r="G74" s="278"/>
      <c r="H74" s="278"/>
      <c r="I74" s="278"/>
      <c r="J74" s="278"/>
      <c r="K74" s="486"/>
      <c r="L74" s="278"/>
      <c r="M74" s="278"/>
      <c r="N74" s="278"/>
      <c r="O74" s="487"/>
      <c r="P74" s="191"/>
      <c r="Q74" s="191"/>
      <c r="R74" s="191"/>
      <c r="S74" s="191"/>
    </row>
    <row r="75" spans="2:19" x14ac:dyDescent="0.2">
      <c r="B75" s="485"/>
      <c r="C75" s="426" t="s">
        <v>7</v>
      </c>
      <c r="D75" s="34">
        <v>44901</v>
      </c>
      <c r="E75" s="278"/>
      <c r="F75" s="278"/>
      <c r="G75" s="278"/>
      <c r="H75" s="278"/>
      <c r="I75" s="278"/>
      <c r="J75" s="278"/>
      <c r="K75" s="486"/>
      <c r="L75" s="278"/>
      <c r="M75" s="278"/>
      <c r="N75" s="278"/>
      <c r="O75" s="487"/>
      <c r="P75" s="191"/>
      <c r="Q75" s="191"/>
      <c r="R75" s="191"/>
      <c r="S75" s="191"/>
    </row>
    <row r="76" spans="2:19" x14ac:dyDescent="0.2">
      <c r="B76" s="485"/>
      <c r="C76" s="426" t="s">
        <v>8</v>
      </c>
      <c r="D76" s="34">
        <v>44902</v>
      </c>
      <c r="E76" s="278"/>
      <c r="F76" s="278"/>
      <c r="G76" s="278"/>
      <c r="H76" s="278"/>
      <c r="I76" s="278"/>
      <c r="J76" s="278"/>
      <c r="K76" s="486"/>
      <c r="L76" s="278"/>
      <c r="M76" s="278"/>
      <c r="N76" s="278"/>
      <c r="O76" s="487"/>
      <c r="P76" s="191"/>
      <c r="Q76" s="191"/>
      <c r="R76" s="191"/>
      <c r="S76" s="191"/>
    </row>
    <row r="77" spans="2:19" x14ac:dyDescent="0.2">
      <c r="B77" s="485"/>
      <c r="C77" s="420" t="s">
        <v>9</v>
      </c>
      <c r="D77" s="38">
        <v>44903</v>
      </c>
      <c r="E77" s="139"/>
      <c r="F77" s="140"/>
      <c r="G77" s="140"/>
      <c r="H77" s="140"/>
      <c r="I77" s="140"/>
      <c r="J77" s="140"/>
      <c r="K77" s="140"/>
      <c r="L77" s="140"/>
      <c r="M77" s="140"/>
      <c r="N77" s="427"/>
      <c r="O77" s="487"/>
      <c r="P77" s="191"/>
      <c r="Q77" s="191"/>
      <c r="R77" s="191"/>
      <c r="S77" s="191"/>
    </row>
    <row r="78" spans="2:19" x14ac:dyDescent="0.2">
      <c r="B78" s="485"/>
      <c r="C78" s="428" t="s">
        <v>10</v>
      </c>
      <c r="D78" s="47">
        <v>44904</v>
      </c>
      <c r="E78" s="160" t="s">
        <v>72</v>
      </c>
      <c r="F78" s="161"/>
      <c r="G78" s="161"/>
      <c r="H78" s="161"/>
      <c r="I78" s="161"/>
      <c r="J78" s="161"/>
      <c r="K78" s="161"/>
      <c r="L78" s="161"/>
      <c r="M78" s="161"/>
      <c r="N78" s="429"/>
      <c r="O78" s="487"/>
      <c r="P78" s="191"/>
      <c r="Q78" s="191"/>
      <c r="R78" s="191"/>
      <c r="S78" s="191"/>
    </row>
    <row r="79" spans="2:19" x14ac:dyDescent="0.2">
      <c r="B79" s="485"/>
      <c r="C79" s="420" t="s">
        <v>11</v>
      </c>
      <c r="D79" s="38">
        <v>44905</v>
      </c>
      <c r="E79" s="139"/>
      <c r="F79" s="140"/>
      <c r="G79" s="140"/>
      <c r="H79" s="140"/>
      <c r="I79" s="140"/>
      <c r="J79" s="140"/>
      <c r="K79" s="140"/>
      <c r="L79" s="140"/>
      <c r="M79" s="140"/>
      <c r="N79" s="427"/>
      <c r="O79" s="487"/>
      <c r="P79" s="191"/>
      <c r="Q79" s="191"/>
      <c r="R79" s="191"/>
      <c r="S79" s="191"/>
    </row>
    <row r="80" spans="2:19" x14ac:dyDescent="0.2">
      <c r="B80" s="485"/>
      <c r="C80" s="420" t="s">
        <v>12</v>
      </c>
      <c r="D80" s="38">
        <v>44906</v>
      </c>
      <c r="E80" s="139"/>
      <c r="F80" s="140"/>
      <c r="G80" s="140"/>
      <c r="H80" s="140"/>
      <c r="I80" s="140"/>
      <c r="J80" s="140"/>
      <c r="K80" s="140"/>
      <c r="L80" s="140"/>
      <c r="M80" s="140"/>
      <c r="N80" s="427"/>
      <c r="O80" s="487"/>
      <c r="P80" s="191"/>
      <c r="Q80" s="191"/>
      <c r="R80" s="191"/>
      <c r="S80" s="191"/>
    </row>
    <row r="81" spans="2:19" x14ac:dyDescent="0.2">
      <c r="B81" s="485"/>
      <c r="C81" s="426" t="s">
        <v>6</v>
      </c>
      <c r="D81" s="34">
        <v>44907</v>
      </c>
      <c r="E81" s="416" t="s">
        <v>256</v>
      </c>
      <c r="F81" s="416" t="s">
        <v>256</v>
      </c>
      <c r="G81" s="416" t="s">
        <v>256</v>
      </c>
      <c r="H81" s="417" t="s">
        <v>257</v>
      </c>
      <c r="I81" s="417" t="s">
        <v>257</v>
      </c>
      <c r="J81" s="417" t="s">
        <v>257</v>
      </c>
      <c r="K81" s="489"/>
      <c r="L81" s="418" t="s">
        <v>258</v>
      </c>
      <c r="M81" s="418" t="s">
        <v>258</v>
      </c>
      <c r="N81" s="418" t="s">
        <v>258</v>
      </c>
      <c r="O81" s="487"/>
      <c r="P81" s="191"/>
      <c r="Q81" s="191"/>
      <c r="R81" s="191"/>
      <c r="S81" s="191"/>
    </row>
    <row r="82" spans="2:19" x14ac:dyDescent="0.2">
      <c r="B82" s="485"/>
      <c r="C82" s="426" t="s">
        <v>7</v>
      </c>
      <c r="D82" s="34">
        <v>44908</v>
      </c>
      <c r="E82" s="416" t="s">
        <v>256</v>
      </c>
      <c r="F82" s="416" t="s">
        <v>256</v>
      </c>
      <c r="G82" s="416" t="s">
        <v>256</v>
      </c>
      <c r="H82" s="417" t="s">
        <v>257</v>
      </c>
      <c r="I82" s="417" t="s">
        <v>257</v>
      </c>
      <c r="J82" s="417" t="s">
        <v>257</v>
      </c>
      <c r="K82" s="489"/>
      <c r="L82" s="418" t="s">
        <v>258</v>
      </c>
      <c r="M82" s="418" t="s">
        <v>258</v>
      </c>
      <c r="N82" s="418" t="s">
        <v>258</v>
      </c>
      <c r="O82" s="487"/>
      <c r="P82" s="191"/>
      <c r="Q82" s="191"/>
      <c r="R82" s="191"/>
      <c r="S82" s="191"/>
    </row>
    <row r="83" spans="2:19" x14ac:dyDescent="0.2">
      <c r="B83" s="485"/>
      <c r="C83" s="426" t="s">
        <v>8</v>
      </c>
      <c r="D83" s="34">
        <v>44909</v>
      </c>
      <c r="E83" s="416" t="s">
        <v>256</v>
      </c>
      <c r="F83" s="416" t="s">
        <v>256</v>
      </c>
      <c r="G83" s="416" t="s">
        <v>256</v>
      </c>
      <c r="H83" s="417" t="s">
        <v>257</v>
      </c>
      <c r="I83" s="417" t="s">
        <v>257</v>
      </c>
      <c r="J83" s="417" t="s">
        <v>257</v>
      </c>
      <c r="K83" s="489"/>
      <c r="L83" s="418" t="s">
        <v>258</v>
      </c>
      <c r="M83" s="418" t="s">
        <v>258</v>
      </c>
      <c r="N83" s="418" t="s">
        <v>258</v>
      </c>
      <c r="O83" s="487"/>
    </row>
    <row r="84" spans="2:19" x14ac:dyDescent="0.2">
      <c r="B84" s="485"/>
      <c r="C84" s="426" t="s">
        <v>9</v>
      </c>
      <c r="D84" s="34">
        <v>44910</v>
      </c>
      <c r="E84" s="416" t="s">
        <v>256</v>
      </c>
      <c r="F84" s="416" t="s">
        <v>256</v>
      </c>
      <c r="G84" s="416" t="s">
        <v>256</v>
      </c>
      <c r="H84" s="417" t="s">
        <v>257</v>
      </c>
      <c r="I84" s="417" t="s">
        <v>257</v>
      </c>
      <c r="J84" s="417" t="s">
        <v>257</v>
      </c>
      <c r="K84" s="489"/>
      <c r="L84" s="418" t="s">
        <v>258</v>
      </c>
      <c r="M84" s="418" t="s">
        <v>258</v>
      </c>
      <c r="N84" s="418" t="s">
        <v>258</v>
      </c>
      <c r="O84" s="487"/>
    </row>
    <row r="85" spans="2:19" ht="13.5" thickBot="1" x14ac:dyDescent="0.25">
      <c r="B85" s="485"/>
      <c r="C85" s="445" t="s">
        <v>10</v>
      </c>
      <c r="D85" s="63">
        <v>44911</v>
      </c>
      <c r="E85" s="490"/>
      <c r="F85" s="491" t="s">
        <v>256</v>
      </c>
      <c r="G85" s="491" t="s">
        <v>256</v>
      </c>
      <c r="H85" s="492" t="s">
        <v>257</v>
      </c>
      <c r="I85" s="492" t="s">
        <v>257</v>
      </c>
      <c r="J85" s="492" t="s">
        <v>257</v>
      </c>
      <c r="K85" s="493"/>
      <c r="L85" s="494" t="s">
        <v>258</v>
      </c>
      <c r="M85" s="494" t="s">
        <v>258</v>
      </c>
      <c r="N85" s="495"/>
      <c r="O85" s="487"/>
    </row>
    <row r="86" spans="2:19" x14ac:dyDescent="0.2">
      <c r="B86" s="194" t="s">
        <v>112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6"/>
    </row>
    <row r="87" spans="2:19" ht="13.5" thickBot="1" x14ac:dyDescent="0.25">
      <c r="B87" s="197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9"/>
    </row>
    <row r="88" spans="2:19" x14ac:dyDescent="0.2">
      <c r="B88" s="194" t="s">
        <v>59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6"/>
    </row>
    <row r="89" spans="2:19" ht="13.5" thickBot="1" x14ac:dyDescent="0.25">
      <c r="B89" s="197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9"/>
    </row>
    <row r="90" spans="2:19" x14ac:dyDescent="0.2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</row>
    <row r="91" spans="2:19" x14ac:dyDescent="0.2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</row>
    <row r="92" spans="2:19" x14ac:dyDescent="0.2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</row>
    <row r="93" spans="2:19" x14ac:dyDescent="0.2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</row>
    <row r="94" spans="2:19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</row>
    <row r="95" spans="2:19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</row>
    <row r="96" spans="2:19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</row>
    <row r="97" spans="2:15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</row>
    <row r="98" spans="2:15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</row>
    <row r="99" spans="2:15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2:15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</row>
    <row r="101" spans="2:15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</row>
    <row r="102" spans="2:15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</row>
    <row r="103" spans="2:15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</row>
    <row r="104" spans="2:15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</row>
    <row r="105" spans="2:15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</row>
    <row r="106" spans="2:15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</row>
    <row r="107" spans="2:15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</row>
    <row r="108" spans="2:15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</row>
    <row r="109" spans="2:15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</row>
    <row r="110" spans="2:15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</row>
    <row r="111" spans="2:15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</row>
    <row r="112" spans="2:15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</row>
    <row r="113" spans="2:15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</row>
    <row r="114" spans="2:15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</row>
    <row r="115" spans="2:15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</row>
    <row r="116" spans="2:15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</row>
    <row r="117" spans="2:15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</row>
    <row r="118" spans="2:15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</row>
    <row r="119" spans="2:15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</row>
    <row r="120" spans="2:15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</row>
    <row r="121" spans="2:15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</row>
    <row r="122" spans="2:15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</row>
    <row r="123" spans="2:15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</row>
    <row r="124" spans="2:15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</row>
    <row r="125" spans="2:15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</row>
    <row r="126" spans="2:15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</row>
    <row r="127" spans="2:15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</row>
    <row r="128" spans="2:15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</row>
    <row r="129" spans="2:15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</row>
    <row r="130" spans="2:15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</row>
    <row r="131" spans="2:15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</row>
    <row r="132" spans="2:15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</row>
    <row r="133" spans="2:15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</row>
    <row r="134" spans="2:15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</row>
    <row r="135" spans="2:15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</row>
    <row r="136" spans="2:15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</row>
    <row r="137" spans="2:15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</row>
    <row r="138" spans="2:15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</row>
    <row r="139" spans="2:15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</row>
    <row r="140" spans="2:15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</row>
    <row r="141" spans="2:15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</row>
    <row r="142" spans="2:15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</row>
    <row r="143" spans="2:15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</row>
    <row r="144" spans="2:15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</row>
    <row r="145" spans="2:15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</row>
    <row r="146" spans="2:15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</row>
    <row r="147" spans="2:15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</row>
    <row r="148" spans="2:15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</row>
    <row r="149" spans="2:15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</row>
    <row r="150" spans="2:15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</row>
    <row r="151" spans="2:15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</row>
    <row r="152" spans="2:15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</row>
    <row r="153" spans="2:15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</row>
    <row r="154" spans="2:15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</row>
    <row r="155" spans="2:15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</row>
    <row r="156" spans="2:15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</row>
    <row r="157" spans="2:15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</row>
    <row r="158" spans="2:15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</row>
    <row r="159" spans="2:15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</row>
    <row r="160" spans="2:15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</row>
    <row r="161" spans="2:15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</row>
    <row r="162" spans="2:15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</row>
    <row r="163" spans="2:15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</row>
    <row r="164" spans="2:15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</row>
    <row r="165" spans="2:15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</row>
    <row r="166" spans="2:15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</row>
    <row r="167" spans="2:15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</row>
    <row r="168" spans="2:15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</row>
    <row r="169" spans="2:15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</row>
    <row r="170" spans="2:15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</row>
    <row r="171" spans="2:15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</row>
    <row r="172" spans="2:15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</row>
    <row r="173" spans="2:15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</row>
    <row r="174" spans="2:15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</row>
    <row r="175" spans="2:15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</row>
    <row r="176" spans="2:15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</row>
    <row r="177" spans="2:15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</row>
    <row r="178" spans="2:15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</row>
    <row r="179" spans="2:15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</row>
    <row r="180" spans="2:15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</row>
    <row r="181" spans="2:15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</row>
    <row r="182" spans="2:15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</row>
    <row r="183" spans="2:15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</row>
    <row r="184" spans="2:15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</row>
    <row r="185" spans="2:15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</row>
    <row r="186" spans="2:15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</row>
    <row r="187" spans="2:15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</row>
    <row r="188" spans="2:15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</row>
    <row r="189" spans="2:15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</row>
    <row r="190" spans="2:15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</row>
    <row r="191" spans="2:15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</row>
    <row r="192" spans="2:15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</row>
    <row r="193" spans="2:15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</row>
    <row r="194" spans="2:15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</row>
    <row r="195" spans="2:15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</row>
    <row r="196" spans="2:15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</row>
    <row r="197" spans="2:15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</row>
    <row r="198" spans="2:15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</row>
    <row r="199" spans="2:15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</row>
    <row r="200" spans="2:15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</row>
    <row r="201" spans="2:15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</row>
    <row r="202" spans="2:15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</row>
    <row r="203" spans="2:15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</row>
    <row r="204" spans="2:15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</row>
    <row r="205" spans="2:15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</row>
    <row r="206" spans="2:15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</row>
    <row r="207" spans="2:15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</row>
    <row r="208" spans="2:15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</row>
    <row r="209" spans="2:15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</row>
    <row r="210" spans="2:15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</row>
    <row r="211" spans="2:15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</row>
    <row r="212" spans="2:15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</row>
    <row r="213" spans="2:15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</row>
    <row r="214" spans="2:15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</row>
    <row r="215" spans="2:15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</row>
    <row r="216" spans="2:15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</row>
    <row r="217" spans="2:15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</row>
    <row r="218" spans="2:15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</row>
    <row r="219" spans="2:15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</row>
    <row r="220" spans="2:15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</row>
    <row r="221" spans="2:15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</row>
    <row r="222" spans="2:15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</row>
    <row r="223" spans="2:15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</row>
    <row r="224" spans="2:15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</row>
    <row r="225" spans="2:15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</row>
    <row r="226" spans="2:15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</row>
    <row r="227" spans="2:15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</row>
    <row r="228" spans="2:15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</row>
    <row r="229" spans="2:15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</row>
    <row r="230" spans="2:15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</row>
    <row r="231" spans="2:15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</row>
    <row r="232" spans="2:15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</row>
    <row r="233" spans="2:15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</row>
    <row r="234" spans="2:15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</row>
    <row r="235" spans="2:15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</row>
    <row r="236" spans="2:15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</row>
    <row r="237" spans="2:15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</row>
    <row r="238" spans="2:15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</row>
    <row r="239" spans="2:15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</row>
    <row r="240" spans="2:15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</row>
    <row r="241" spans="2:15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</row>
    <row r="242" spans="2:15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</row>
    <row r="243" spans="2:15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</row>
    <row r="244" spans="2:15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</row>
    <row r="245" spans="2:15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</row>
    <row r="246" spans="2:15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</row>
    <row r="247" spans="2:15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</row>
    <row r="248" spans="2:15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</row>
    <row r="249" spans="2:15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</row>
    <row r="250" spans="2:15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</row>
    <row r="251" spans="2:15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</row>
    <row r="252" spans="2:15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</row>
    <row r="253" spans="2:15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</row>
    <row r="254" spans="2:15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</row>
    <row r="255" spans="2:15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</row>
    <row r="256" spans="2:15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</row>
    <row r="257" spans="2:15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</row>
    <row r="258" spans="2:15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</row>
    <row r="259" spans="2:15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</row>
    <row r="260" spans="2:15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</row>
    <row r="261" spans="2:15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</row>
    <row r="262" spans="2:15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</row>
    <row r="263" spans="2:15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</row>
    <row r="264" spans="2:15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</row>
    <row r="265" spans="2:15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</row>
    <row r="266" spans="2:15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</row>
    <row r="267" spans="2:15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</row>
    <row r="268" spans="2:15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</row>
    <row r="269" spans="2:15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</row>
    <row r="270" spans="2:15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</row>
    <row r="271" spans="2:15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</row>
    <row r="272" spans="2:15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</row>
    <row r="273" spans="2:15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</row>
    <row r="274" spans="2:15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</row>
    <row r="275" spans="2:15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</row>
    <row r="276" spans="2:15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</row>
    <row r="277" spans="2:15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</row>
    <row r="278" spans="2:15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</row>
    <row r="279" spans="2:15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</row>
    <row r="280" spans="2:15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</row>
    <row r="281" spans="2:15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</row>
    <row r="282" spans="2:15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</row>
    <row r="283" spans="2:15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</row>
    <row r="284" spans="2:15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</row>
    <row r="285" spans="2:15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</row>
    <row r="286" spans="2:15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</row>
    <row r="287" spans="2:15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</row>
    <row r="288" spans="2:15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</row>
    <row r="289" spans="2:15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</row>
    <row r="290" spans="2:15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</row>
    <row r="291" spans="2:15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</row>
    <row r="292" spans="2:15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</row>
    <row r="293" spans="2:15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</row>
    <row r="294" spans="2:15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</row>
    <row r="295" spans="2:15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</row>
    <row r="296" spans="2:15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</row>
    <row r="297" spans="2:15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</row>
    <row r="298" spans="2:15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</row>
    <row r="299" spans="2:15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</row>
    <row r="300" spans="2:15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</row>
    <row r="301" spans="2:15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</row>
    <row r="302" spans="2:15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</row>
    <row r="303" spans="2:15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</row>
    <row r="304" spans="2:15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</row>
    <row r="305" spans="2:15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</row>
    <row r="306" spans="2:15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</row>
    <row r="307" spans="2:15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</row>
    <row r="308" spans="2:15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</row>
    <row r="309" spans="2:15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</row>
    <row r="310" spans="2:15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</row>
    <row r="311" spans="2:15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</row>
    <row r="312" spans="2:15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</row>
    <row r="313" spans="2:15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</row>
    <row r="314" spans="2:15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</row>
    <row r="315" spans="2:15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</row>
    <row r="316" spans="2:15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</row>
    <row r="317" spans="2:15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</row>
    <row r="318" spans="2:15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</row>
    <row r="319" spans="2:15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</row>
    <row r="320" spans="2:15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</row>
    <row r="321" spans="2:15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</row>
    <row r="322" spans="2:15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</row>
    <row r="323" spans="2:15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</row>
    <row r="324" spans="2:15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</row>
    <row r="325" spans="2:15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</row>
    <row r="326" spans="2:15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</row>
    <row r="327" spans="2:15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</row>
    <row r="328" spans="2:15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</row>
    <row r="329" spans="2:15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</row>
    <row r="330" spans="2:15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</row>
    <row r="331" spans="2:15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</row>
    <row r="332" spans="2:15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</row>
    <row r="333" spans="2:15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</row>
    <row r="334" spans="2:15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</row>
    <row r="335" spans="2:15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</row>
    <row r="336" spans="2:15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</row>
    <row r="337" spans="2:15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</row>
    <row r="338" spans="2:15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</row>
    <row r="339" spans="2:15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</row>
    <row r="340" spans="2:15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</row>
    <row r="341" spans="2:15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</row>
    <row r="342" spans="2:15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</row>
    <row r="343" spans="2:15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</row>
    <row r="344" spans="2:15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</row>
    <row r="345" spans="2:15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</row>
    <row r="346" spans="2:15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</row>
    <row r="347" spans="2:15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</row>
    <row r="348" spans="2:15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</row>
    <row r="349" spans="2:15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</row>
    <row r="350" spans="2:15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</row>
    <row r="351" spans="2:15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</row>
    <row r="352" spans="2:15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</row>
    <row r="353" spans="2:15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</row>
    <row r="354" spans="2:15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</row>
    <row r="355" spans="2:15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</row>
    <row r="356" spans="2:15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</row>
    <row r="357" spans="2:15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</row>
    <row r="358" spans="2:15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</row>
    <row r="359" spans="2:15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</row>
    <row r="360" spans="2:15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</row>
    <row r="361" spans="2:15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</row>
    <row r="362" spans="2:15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</row>
    <row r="363" spans="2:15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</row>
    <row r="364" spans="2:15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</row>
    <row r="365" spans="2:15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</row>
    <row r="366" spans="2:15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</row>
    <row r="367" spans="2:15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</row>
    <row r="368" spans="2:15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</row>
    <row r="369" spans="2:15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</row>
    <row r="370" spans="2:15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</row>
    <row r="371" spans="2:15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</row>
    <row r="372" spans="2:15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</row>
    <row r="373" spans="2:15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</row>
    <row r="374" spans="2:15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</row>
    <row r="375" spans="2:15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</row>
    <row r="376" spans="2:15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</row>
    <row r="377" spans="2:15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</row>
    <row r="378" spans="2:15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</row>
    <row r="379" spans="2:15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</row>
    <row r="380" spans="2:15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</row>
    <row r="381" spans="2:15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</row>
    <row r="382" spans="2:15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</row>
    <row r="383" spans="2:15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</row>
    <row r="384" spans="2:15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</row>
    <row r="385" spans="2:15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</row>
    <row r="386" spans="2:15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</row>
    <row r="387" spans="2:15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</row>
    <row r="388" spans="2:15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</row>
    <row r="389" spans="2:15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</row>
    <row r="390" spans="2:15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</row>
    <row r="391" spans="2:15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</row>
    <row r="392" spans="2:15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</row>
    <row r="393" spans="2:15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</row>
    <row r="394" spans="2:15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</row>
    <row r="395" spans="2:15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</row>
    <row r="396" spans="2:15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</row>
    <row r="397" spans="2:15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</row>
    <row r="398" spans="2:15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</row>
    <row r="399" spans="2:15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</row>
    <row r="400" spans="2:15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</row>
    <row r="401" spans="2:15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</row>
    <row r="402" spans="2:15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</row>
    <row r="403" spans="2:15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</row>
    <row r="404" spans="2:15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</row>
    <row r="405" spans="2:15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</row>
    <row r="406" spans="2:15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</row>
    <row r="407" spans="2:15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</row>
    <row r="408" spans="2:15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</row>
    <row r="409" spans="2:15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</row>
    <row r="410" spans="2:15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</row>
    <row r="411" spans="2:15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</row>
    <row r="412" spans="2:15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</row>
    <row r="413" spans="2:15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</row>
    <row r="414" spans="2:15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</row>
    <row r="415" spans="2:15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</row>
    <row r="416" spans="2:15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</row>
    <row r="417" spans="2:15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</row>
    <row r="418" spans="2:15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</row>
    <row r="419" spans="2:15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</row>
    <row r="420" spans="2:15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</row>
    <row r="421" spans="2:15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</row>
    <row r="422" spans="2:15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</row>
    <row r="423" spans="2:15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</row>
    <row r="424" spans="2:15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</row>
    <row r="425" spans="2:15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</row>
    <row r="426" spans="2:15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</row>
    <row r="427" spans="2:15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</row>
    <row r="428" spans="2:15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</row>
    <row r="429" spans="2:15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</row>
    <row r="430" spans="2:15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</row>
    <row r="431" spans="2:15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</row>
    <row r="432" spans="2:15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</row>
    <row r="433" spans="2:15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</row>
    <row r="434" spans="2:15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</row>
    <row r="435" spans="2:15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</row>
    <row r="436" spans="2:15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</row>
    <row r="437" spans="2:15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</row>
    <row r="438" spans="2:15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</row>
    <row r="439" spans="2:15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</row>
    <row r="440" spans="2:15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</row>
    <row r="441" spans="2:15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</row>
    <row r="442" spans="2:15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</row>
    <row r="443" spans="2:15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</row>
    <row r="444" spans="2:15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</row>
    <row r="445" spans="2:15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</row>
    <row r="446" spans="2:15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</row>
    <row r="447" spans="2:15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</row>
    <row r="448" spans="2:15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</row>
    <row r="449" spans="2:15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</row>
    <row r="450" spans="2:15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</row>
    <row r="451" spans="2:15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</row>
    <row r="452" spans="2:15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</row>
    <row r="453" spans="2:15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</row>
    <row r="454" spans="2:15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</row>
    <row r="455" spans="2:15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</row>
    <row r="456" spans="2:15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</row>
    <row r="457" spans="2:15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</row>
    <row r="458" spans="2:15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</row>
    <row r="459" spans="2:15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</row>
    <row r="460" spans="2:15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</row>
    <row r="461" spans="2:15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</row>
    <row r="462" spans="2:15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</row>
    <row r="463" spans="2:15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</row>
    <row r="464" spans="2:15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</row>
    <row r="465" spans="2:15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</row>
    <row r="466" spans="2:15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</row>
    <row r="467" spans="2:15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</row>
    <row r="468" spans="2:15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</row>
    <row r="469" spans="2:15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</row>
    <row r="470" spans="2:15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</row>
    <row r="471" spans="2:15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</row>
    <row r="472" spans="2:15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</row>
    <row r="473" spans="2:15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</row>
    <row r="474" spans="2:15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</row>
    <row r="475" spans="2:15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</row>
    <row r="476" spans="2:15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</row>
    <row r="477" spans="2:15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</row>
    <row r="478" spans="2:15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</row>
    <row r="479" spans="2:15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</row>
    <row r="480" spans="2:15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</row>
    <row r="481" spans="2:15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</row>
    <row r="482" spans="2:15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</row>
    <row r="483" spans="2:15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</row>
    <row r="484" spans="2:15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</row>
    <row r="485" spans="2:15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</row>
    <row r="486" spans="2:15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</row>
    <row r="487" spans="2:15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</row>
    <row r="488" spans="2:15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</row>
    <row r="489" spans="2:15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</row>
    <row r="490" spans="2:15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</row>
    <row r="491" spans="2:15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</row>
    <row r="492" spans="2:15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</row>
    <row r="493" spans="2:15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</row>
    <row r="494" spans="2:15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</row>
    <row r="495" spans="2:15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</row>
    <row r="496" spans="2:15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</row>
    <row r="497" spans="2:15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</row>
    <row r="498" spans="2:15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</row>
    <row r="499" spans="2:15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</row>
    <row r="500" spans="2:15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</row>
    <row r="501" spans="2:15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</row>
    <row r="502" spans="2:15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</row>
    <row r="503" spans="2:15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</row>
    <row r="504" spans="2:15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</row>
    <row r="505" spans="2:15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</row>
    <row r="506" spans="2:15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</row>
    <row r="507" spans="2:15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</row>
    <row r="508" spans="2:15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</row>
    <row r="509" spans="2:15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</row>
    <row r="510" spans="2:15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</row>
    <row r="511" spans="2:15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</row>
    <row r="512" spans="2:15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</row>
    <row r="513" spans="2:15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</row>
    <row r="514" spans="2:15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</row>
    <row r="515" spans="2:15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</row>
    <row r="516" spans="2:15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</row>
    <row r="517" spans="2:15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</row>
    <row r="518" spans="2:15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</row>
    <row r="519" spans="2:15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</row>
    <row r="520" spans="2:15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</row>
    <row r="521" spans="2:15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</row>
    <row r="522" spans="2:15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</row>
    <row r="523" spans="2:15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</row>
    <row r="524" spans="2:15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</row>
    <row r="525" spans="2:15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</row>
    <row r="526" spans="2:15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</row>
    <row r="527" spans="2:15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</row>
    <row r="528" spans="2:15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</row>
    <row r="529" spans="2:15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</row>
    <row r="530" spans="2:15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</row>
    <row r="531" spans="2:15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</row>
    <row r="532" spans="2:15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</row>
    <row r="533" spans="2:15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</row>
    <row r="534" spans="2:15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</row>
    <row r="535" spans="2:15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</row>
    <row r="536" spans="2:15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</row>
    <row r="537" spans="2:15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</row>
    <row r="538" spans="2:15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</row>
    <row r="539" spans="2:15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</row>
    <row r="540" spans="2:15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</row>
    <row r="541" spans="2:15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</row>
    <row r="542" spans="2:15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</row>
    <row r="543" spans="2:15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</row>
    <row r="544" spans="2:15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</row>
    <row r="545" spans="2:15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</row>
    <row r="546" spans="2:15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</row>
    <row r="547" spans="2:15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</row>
    <row r="548" spans="2:15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  <c r="M548" s="163"/>
      <c r="N548" s="163"/>
      <c r="O548" s="163"/>
    </row>
    <row r="549" spans="2:15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  <c r="M549" s="163"/>
      <c r="N549" s="163"/>
      <c r="O549" s="163"/>
    </row>
    <row r="550" spans="2:15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  <c r="M550" s="163"/>
      <c r="N550" s="163"/>
      <c r="O550" s="163"/>
    </row>
    <row r="551" spans="2:15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</row>
    <row r="552" spans="2:15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</row>
    <row r="553" spans="2:15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  <c r="M553" s="163"/>
      <c r="N553" s="163"/>
      <c r="O553" s="163"/>
    </row>
    <row r="554" spans="2:15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  <c r="M554" s="163"/>
      <c r="N554" s="163"/>
      <c r="O554" s="163"/>
    </row>
    <row r="555" spans="2:15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  <c r="M555" s="163"/>
      <c r="N555" s="163"/>
      <c r="O555" s="163"/>
    </row>
    <row r="556" spans="2:15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  <c r="M556" s="163"/>
      <c r="N556" s="163"/>
      <c r="O556" s="163"/>
    </row>
    <row r="557" spans="2:15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</row>
    <row r="558" spans="2:15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  <c r="M558" s="163"/>
      <c r="N558" s="163"/>
      <c r="O558" s="163"/>
    </row>
    <row r="559" spans="2:15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  <c r="M559" s="163"/>
      <c r="N559" s="163"/>
      <c r="O559" s="163"/>
    </row>
    <row r="560" spans="2:15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  <c r="M560" s="163"/>
      <c r="N560" s="163"/>
      <c r="O560" s="163"/>
    </row>
    <row r="561" spans="2:15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</row>
    <row r="562" spans="2:15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  <c r="M562" s="163"/>
      <c r="N562" s="163"/>
      <c r="O562" s="163"/>
    </row>
    <row r="563" spans="2:15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  <c r="M563" s="163"/>
      <c r="N563" s="163"/>
      <c r="O563" s="163"/>
    </row>
    <row r="564" spans="2:15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</row>
    <row r="565" spans="2:15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</row>
    <row r="566" spans="2:15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</row>
    <row r="567" spans="2:15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</row>
    <row r="568" spans="2:15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</row>
    <row r="569" spans="2:15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</row>
    <row r="570" spans="2:15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</row>
    <row r="571" spans="2:15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</row>
    <row r="572" spans="2:15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  <c r="M572" s="163"/>
      <c r="N572" s="163"/>
      <c r="O572" s="163"/>
    </row>
    <row r="573" spans="2:15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  <c r="M573" s="163"/>
      <c r="N573" s="163"/>
      <c r="O573" s="163"/>
    </row>
    <row r="574" spans="2:15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  <c r="M574" s="163"/>
      <c r="N574" s="163"/>
      <c r="O574" s="163"/>
    </row>
    <row r="575" spans="2:15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  <c r="M575" s="163"/>
      <c r="N575" s="163"/>
      <c r="O575" s="163"/>
    </row>
    <row r="576" spans="2:15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  <c r="M576" s="163"/>
      <c r="N576" s="163"/>
      <c r="O576" s="163"/>
    </row>
    <row r="577" spans="2:15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  <c r="M577" s="163"/>
      <c r="N577" s="163"/>
      <c r="O577" s="163"/>
    </row>
    <row r="578" spans="2:15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  <c r="M578" s="163"/>
      <c r="N578" s="163"/>
      <c r="O578" s="163"/>
    </row>
    <row r="579" spans="2:15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  <c r="M579" s="163"/>
      <c r="N579" s="163"/>
      <c r="O579" s="163"/>
    </row>
    <row r="580" spans="2:15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</row>
    <row r="581" spans="2:15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</row>
    <row r="582" spans="2:15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  <c r="M582" s="163"/>
      <c r="N582" s="163"/>
      <c r="O582" s="163"/>
    </row>
    <row r="583" spans="2:15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  <c r="M583" s="163"/>
      <c r="N583" s="163"/>
      <c r="O583" s="163"/>
    </row>
    <row r="584" spans="2:15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  <c r="M584" s="163"/>
      <c r="N584" s="163"/>
      <c r="O584" s="163"/>
    </row>
    <row r="585" spans="2:15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  <c r="M585" s="163"/>
      <c r="N585" s="163"/>
      <c r="O585" s="163"/>
    </row>
    <row r="586" spans="2:15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  <c r="M586" s="163"/>
      <c r="N586" s="163"/>
      <c r="O586" s="163"/>
    </row>
    <row r="587" spans="2:15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  <c r="M587" s="163"/>
      <c r="N587" s="163"/>
      <c r="O587" s="163"/>
    </row>
    <row r="588" spans="2:15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  <c r="M588" s="163"/>
      <c r="N588" s="163"/>
      <c r="O588" s="163"/>
    </row>
    <row r="589" spans="2:15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  <c r="M589" s="163"/>
      <c r="N589" s="163"/>
      <c r="O589" s="163"/>
    </row>
    <row r="590" spans="2:15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  <c r="M590" s="163"/>
      <c r="N590" s="163"/>
      <c r="O590" s="163"/>
    </row>
    <row r="591" spans="2:15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  <c r="M591" s="163"/>
      <c r="N591" s="163"/>
      <c r="O591" s="163"/>
    </row>
    <row r="592" spans="2:15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  <c r="M592" s="163"/>
      <c r="N592" s="163"/>
      <c r="O592" s="163"/>
    </row>
    <row r="593" spans="2:15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  <c r="M593" s="163"/>
      <c r="N593" s="163"/>
      <c r="O593" s="163"/>
    </row>
    <row r="594" spans="2:15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  <c r="M594" s="163"/>
      <c r="N594" s="163"/>
      <c r="O594" s="163"/>
    </row>
    <row r="595" spans="2:15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  <c r="M595" s="163"/>
      <c r="N595" s="163"/>
      <c r="O595" s="163"/>
    </row>
    <row r="596" spans="2:15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  <c r="M596" s="163"/>
      <c r="N596" s="163"/>
      <c r="O596" s="163"/>
    </row>
    <row r="597" spans="2:15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</row>
    <row r="598" spans="2:15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  <c r="M598" s="163"/>
      <c r="N598" s="163"/>
      <c r="O598" s="163"/>
    </row>
    <row r="599" spans="2:15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  <c r="M599" s="163"/>
      <c r="N599" s="163"/>
      <c r="O599" s="163"/>
    </row>
    <row r="600" spans="2:15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  <c r="M600" s="163"/>
      <c r="N600" s="163"/>
      <c r="O600" s="163"/>
    </row>
    <row r="601" spans="2:15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  <c r="M601" s="163"/>
      <c r="N601" s="163"/>
      <c r="O601" s="163"/>
    </row>
    <row r="602" spans="2:15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  <c r="M602" s="163"/>
      <c r="N602" s="163"/>
      <c r="O602" s="163"/>
    </row>
    <row r="603" spans="2:15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  <c r="M603" s="163"/>
      <c r="N603" s="163"/>
      <c r="O603" s="163"/>
    </row>
    <row r="604" spans="2:15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</row>
    <row r="605" spans="2:15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</row>
    <row r="606" spans="2:15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  <c r="M606" s="163"/>
      <c r="N606" s="163"/>
      <c r="O606" s="163"/>
    </row>
    <row r="607" spans="2:15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  <c r="M607" s="163"/>
      <c r="N607" s="163"/>
      <c r="O607" s="163"/>
    </row>
    <row r="608" spans="2:15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  <c r="M608" s="163"/>
      <c r="N608" s="163"/>
      <c r="O608" s="163"/>
    </row>
    <row r="609" spans="2:15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  <c r="M609" s="163"/>
      <c r="N609" s="163"/>
      <c r="O609" s="163"/>
    </row>
    <row r="610" spans="2:15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  <c r="M610" s="163"/>
      <c r="N610" s="163"/>
      <c r="O610" s="163"/>
    </row>
    <row r="611" spans="2:15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  <c r="M611" s="163"/>
      <c r="N611" s="163"/>
      <c r="O611" s="163"/>
    </row>
    <row r="612" spans="2:15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  <c r="M612" s="163"/>
      <c r="N612" s="163"/>
      <c r="O612" s="163"/>
    </row>
    <row r="613" spans="2:15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  <c r="M613" s="163"/>
      <c r="N613" s="163"/>
      <c r="O613" s="163"/>
    </row>
    <row r="614" spans="2:15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</row>
    <row r="615" spans="2:15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  <c r="M615" s="163"/>
      <c r="N615" s="163"/>
      <c r="O615" s="163"/>
    </row>
    <row r="616" spans="2:15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  <c r="M616" s="163"/>
      <c r="N616" s="163"/>
      <c r="O616" s="163"/>
    </row>
    <row r="617" spans="2:15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  <c r="M617" s="163"/>
      <c r="N617" s="163"/>
      <c r="O617" s="163"/>
    </row>
    <row r="618" spans="2:15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  <c r="M618" s="163"/>
      <c r="N618" s="163"/>
      <c r="O618" s="163"/>
    </row>
    <row r="619" spans="2:15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  <c r="M619" s="163"/>
      <c r="N619" s="163"/>
      <c r="O619" s="163"/>
    </row>
    <row r="620" spans="2:15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  <c r="M620" s="163"/>
      <c r="N620" s="163"/>
      <c r="O620" s="163"/>
    </row>
    <row r="621" spans="2:15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  <c r="M621" s="163"/>
      <c r="N621" s="163"/>
      <c r="O621" s="163"/>
    </row>
    <row r="622" spans="2:15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  <c r="M622" s="163"/>
      <c r="N622" s="163"/>
      <c r="O622" s="163"/>
    </row>
    <row r="623" spans="2:15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  <c r="M623" s="163"/>
      <c r="N623" s="163"/>
      <c r="O623" s="163"/>
    </row>
    <row r="624" spans="2:15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  <c r="M624" s="163"/>
      <c r="N624" s="163"/>
      <c r="O624" s="163"/>
    </row>
    <row r="625" spans="2:15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  <c r="M625" s="163"/>
      <c r="N625" s="163"/>
      <c r="O625" s="163"/>
    </row>
    <row r="626" spans="2:15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</row>
    <row r="627" spans="2:15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  <c r="M627" s="163"/>
      <c r="N627" s="163"/>
      <c r="O627" s="163"/>
    </row>
    <row r="628" spans="2:15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  <c r="M628" s="163"/>
      <c r="N628" s="163"/>
      <c r="O628" s="163"/>
    </row>
    <row r="629" spans="2:15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  <c r="M629" s="163"/>
      <c r="N629" s="163"/>
      <c r="O629" s="163"/>
    </row>
    <row r="630" spans="2:15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  <c r="M630" s="163"/>
      <c r="N630" s="163"/>
      <c r="O630" s="163"/>
    </row>
    <row r="631" spans="2:15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</row>
    <row r="632" spans="2:15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  <c r="M632" s="163"/>
      <c r="N632" s="163"/>
      <c r="O632" s="163"/>
    </row>
    <row r="633" spans="2:15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  <c r="M633" s="163"/>
      <c r="N633" s="163"/>
      <c r="O633" s="163"/>
    </row>
    <row r="634" spans="2:15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  <c r="M634" s="163"/>
      <c r="N634" s="163"/>
      <c r="O634" s="163"/>
    </row>
    <row r="635" spans="2:15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</row>
    <row r="636" spans="2:15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</row>
    <row r="637" spans="2:15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</row>
    <row r="638" spans="2:15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</row>
    <row r="639" spans="2:15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</row>
    <row r="640" spans="2:15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</row>
    <row r="641" spans="2:15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  <c r="M641" s="163"/>
      <c r="N641" s="163"/>
      <c r="O641" s="163"/>
    </row>
    <row r="642" spans="2:15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  <c r="M642" s="163"/>
      <c r="N642" s="163"/>
      <c r="O642" s="163"/>
    </row>
    <row r="643" spans="2:15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  <c r="M643" s="163"/>
      <c r="N643" s="163"/>
      <c r="O643" s="163"/>
    </row>
    <row r="644" spans="2:15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  <c r="M644" s="163"/>
      <c r="N644" s="163"/>
      <c r="O644" s="163"/>
    </row>
    <row r="645" spans="2:15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  <c r="M645" s="163"/>
      <c r="N645" s="163"/>
      <c r="O645" s="163"/>
    </row>
    <row r="646" spans="2:15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</row>
    <row r="647" spans="2:15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</row>
    <row r="648" spans="2:15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</row>
    <row r="649" spans="2:15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</row>
    <row r="650" spans="2:15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</row>
    <row r="651" spans="2:15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</row>
    <row r="652" spans="2:15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</row>
    <row r="653" spans="2:15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  <c r="M653" s="163"/>
      <c r="N653" s="163"/>
      <c r="O653" s="163"/>
    </row>
    <row r="654" spans="2:15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</row>
    <row r="655" spans="2:15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</row>
    <row r="656" spans="2:15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</row>
    <row r="657" spans="2:15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</row>
    <row r="658" spans="2:15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</row>
    <row r="659" spans="2:15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  <c r="M659" s="163"/>
      <c r="N659" s="163"/>
      <c r="O659" s="163"/>
    </row>
    <row r="660" spans="2:15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  <c r="M660" s="163"/>
      <c r="N660" s="163"/>
      <c r="O660" s="163"/>
    </row>
    <row r="661" spans="2:15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  <c r="M661" s="163"/>
      <c r="N661" s="163"/>
      <c r="O661" s="163"/>
    </row>
    <row r="662" spans="2:15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  <c r="M662" s="163"/>
      <c r="N662" s="163"/>
      <c r="O662" s="163"/>
    </row>
    <row r="663" spans="2:15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  <c r="M663" s="163"/>
      <c r="N663" s="163"/>
      <c r="O663" s="163"/>
    </row>
    <row r="664" spans="2:15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  <c r="M664" s="163"/>
      <c r="N664" s="163"/>
      <c r="O664" s="163"/>
    </row>
    <row r="665" spans="2:15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</row>
    <row r="666" spans="2:15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</row>
    <row r="667" spans="2:15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</row>
    <row r="668" spans="2:15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</row>
    <row r="669" spans="2:15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  <c r="M669" s="163"/>
      <c r="N669" s="163"/>
      <c r="O669" s="163"/>
    </row>
    <row r="670" spans="2:15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  <c r="M670" s="163"/>
      <c r="N670" s="163"/>
      <c r="O670" s="163"/>
    </row>
    <row r="671" spans="2:15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  <c r="M671" s="163"/>
      <c r="N671" s="163"/>
      <c r="O671" s="163"/>
    </row>
    <row r="672" spans="2:15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  <c r="M672" s="163"/>
      <c r="N672" s="163"/>
      <c r="O672" s="163"/>
    </row>
    <row r="673" spans="2:15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  <c r="M673" s="163"/>
      <c r="N673" s="163"/>
      <c r="O673" s="163"/>
    </row>
    <row r="674" spans="2:15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  <c r="M674" s="163"/>
      <c r="N674" s="163"/>
      <c r="O674" s="163"/>
    </row>
    <row r="675" spans="2:15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  <c r="M675" s="163"/>
      <c r="N675" s="163"/>
      <c r="O675" s="163"/>
    </row>
    <row r="676" spans="2:15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  <c r="M676" s="163"/>
      <c r="N676" s="163"/>
      <c r="O676" s="163"/>
    </row>
    <row r="677" spans="2:15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  <c r="M677" s="163"/>
      <c r="N677" s="163"/>
      <c r="O677" s="163"/>
    </row>
    <row r="678" spans="2:15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  <c r="M678" s="163"/>
      <c r="N678" s="163"/>
      <c r="O678" s="163"/>
    </row>
    <row r="679" spans="2:15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  <c r="M679" s="163"/>
      <c r="N679" s="163"/>
      <c r="O679" s="163"/>
    </row>
    <row r="680" spans="2:15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  <c r="M680" s="163"/>
      <c r="N680" s="163"/>
      <c r="O680" s="163"/>
    </row>
    <row r="681" spans="2:15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  <c r="M681" s="163"/>
      <c r="N681" s="163"/>
      <c r="O681" s="163"/>
    </row>
    <row r="682" spans="2:15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</row>
    <row r="683" spans="2:15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</row>
    <row r="684" spans="2:15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  <c r="M684" s="163"/>
      <c r="N684" s="163"/>
      <c r="O684" s="163"/>
    </row>
    <row r="685" spans="2:15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  <c r="M685" s="163"/>
      <c r="N685" s="163"/>
      <c r="O685" s="163"/>
    </row>
    <row r="686" spans="2:15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  <c r="M686" s="163"/>
      <c r="N686" s="163"/>
      <c r="O686" s="163"/>
    </row>
    <row r="687" spans="2:15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  <c r="M687" s="163"/>
      <c r="N687" s="163"/>
      <c r="O687" s="163"/>
    </row>
    <row r="688" spans="2:15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  <c r="M688" s="163"/>
      <c r="N688" s="163"/>
      <c r="O688" s="163"/>
    </row>
    <row r="689" spans="2:15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  <c r="M689" s="163"/>
      <c r="N689" s="163"/>
      <c r="O689" s="163"/>
    </row>
    <row r="690" spans="2:15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  <c r="M690" s="163"/>
      <c r="N690" s="163"/>
      <c r="O690" s="163"/>
    </row>
    <row r="691" spans="2:15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  <c r="M691" s="163"/>
      <c r="N691" s="163"/>
      <c r="O691" s="163"/>
    </row>
    <row r="692" spans="2:15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</row>
    <row r="693" spans="2:15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</row>
    <row r="694" spans="2:15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  <c r="M694" s="163"/>
      <c r="N694" s="163"/>
      <c r="O694" s="163"/>
    </row>
    <row r="695" spans="2:15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  <c r="M695" s="163"/>
      <c r="N695" s="163"/>
      <c r="O695" s="163"/>
    </row>
    <row r="696" spans="2:15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  <c r="M696" s="163"/>
      <c r="N696" s="163"/>
      <c r="O696" s="163"/>
    </row>
    <row r="697" spans="2:15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  <c r="M697" s="163"/>
      <c r="N697" s="163"/>
      <c r="O697" s="163"/>
    </row>
    <row r="698" spans="2:15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  <c r="M698" s="163"/>
      <c r="N698" s="163"/>
      <c r="O698" s="163"/>
    </row>
    <row r="699" spans="2:15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  <c r="M699" s="163"/>
      <c r="N699" s="163"/>
      <c r="O699" s="163"/>
    </row>
    <row r="700" spans="2:15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  <c r="M700" s="163"/>
      <c r="N700" s="163"/>
      <c r="O700" s="163"/>
    </row>
    <row r="701" spans="2:15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  <c r="M701" s="163"/>
      <c r="N701" s="163"/>
      <c r="O701" s="163"/>
    </row>
    <row r="702" spans="2:15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3"/>
    </row>
    <row r="703" spans="2:15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</row>
    <row r="704" spans="2:15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</row>
    <row r="705" spans="2:15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</row>
    <row r="706" spans="2:15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</row>
    <row r="707" spans="2:15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</row>
    <row r="708" spans="2:15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  <c r="M708" s="163"/>
      <c r="N708" s="163"/>
      <c r="O708" s="163"/>
    </row>
    <row r="709" spans="2:15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  <c r="M709" s="163"/>
      <c r="N709" s="163"/>
      <c r="O709" s="163"/>
    </row>
    <row r="710" spans="2:15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</row>
    <row r="711" spans="2:15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  <c r="M711" s="163"/>
      <c r="N711" s="163"/>
      <c r="O711" s="163"/>
    </row>
    <row r="712" spans="2:15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  <c r="M712" s="163"/>
      <c r="N712" s="163"/>
      <c r="O712" s="163"/>
    </row>
    <row r="713" spans="2:15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  <c r="M713" s="163"/>
      <c r="N713" s="163"/>
      <c r="O713" s="163"/>
    </row>
    <row r="714" spans="2:15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  <c r="M714" s="163"/>
      <c r="N714" s="163"/>
      <c r="O714" s="163"/>
    </row>
    <row r="715" spans="2:15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  <c r="M715" s="163"/>
      <c r="N715" s="163"/>
      <c r="O715" s="163"/>
    </row>
    <row r="716" spans="2:15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  <c r="M716" s="163"/>
      <c r="N716" s="163"/>
      <c r="O716" s="163"/>
    </row>
    <row r="717" spans="2:15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  <c r="M717" s="163"/>
      <c r="N717" s="163"/>
      <c r="O717" s="163"/>
    </row>
    <row r="718" spans="2:15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  <c r="M718" s="163"/>
      <c r="N718" s="163"/>
      <c r="O718" s="163"/>
    </row>
    <row r="719" spans="2:15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  <c r="M719" s="163"/>
      <c r="N719" s="163"/>
      <c r="O719" s="163"/>
    </row>
    <row r="720" spans="2:15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  <c r="M720" s="163"/>
      <c r="N720" s="163"/>
      <c r="O720" s="163"/>
    </row>
    <row r="721" spans="2:15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  <c r="M721" s="163"/>
      <c r="N721" s="163"/>
      <c r="O721" s="163"/>
    </row>
    <row r="722" spans="2:15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  <c r="M722" s="163"/>
      <c r="N722" s="163"/>
      <c r="O722" s="163"/>
    </row>
    <row r="723" spans="2:15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  <c r="M723" s="163"/>
      <c r="N723" s="163"/>
      <c r="O723" s="163"/>
    </row>
    <row r="724" spans="2:15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  <c r="M724" s="163"/>
      <c r="N724" s="163"/>
      <c r="O724" s="163"/>
    </row>
    <row r="725" spans="2:15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  <c r="M725" s="163"/>
      <c r="N725" s="163"/>
      <c r="O725" s="163"/>
    </row>
    <row r="726" spans="2:15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</row>
    <row r="727" spans="2:15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</row>
    <row r="728" spans="2:15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  <c r="M728" s="163"/>
      <c r="N728" s="163"/>
      <c r="O728" s="163"/>
    </row>
    <row r="729" spans="2:15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  <c r="M729" s="163"/>
      <c r="N729" s="163"/>
      <c r="O729" s="163"/>
    </row>
    <row r="730" spans="2:15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  <c r="M730" s="163"/>
      <c r="N730" s="163"/>
      <c r="O730" s="163"/>
    </row>
    <row r="731" spans="2:15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  <c r="M731" s="163"/>
      <c r="N731" s="163"/>
      <c r="O731" s="163"/>
    </row>
    <row r="732" spans="2:15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  <c r="M732" s="163"/>
      <c r="N732" s="163"/>
      <c r="O732" s="163"/>
    </row>
    <row r="733" spans="2:15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  <c r="M733" s="163"/>
      <c r="N733" s="163"/>
      <c r="O733" s="163"/>
    </row>
    <row r="734" spans="2:15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  <c r="M734" s="163"/>
      <c r="N734" s="163"/>
      <c r="O734" s="163"/>
    </row>
    <row r="735" spans="2:15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</row>
    <row r="736" spans="2:15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</row>
    <row r="737" spans="2:15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  <c r="M737" s="163"/>
      <c r="N737" s="163"/>
      <c r="O737" s="163"/>
    </row>
    <row r="738" spans="2:15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  <c r="M738" s="163"/>
      <c r="N738" s="163"/>
      <c r="O738" s="163"/>
    </row>
    <row r="739" spans="2:15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</row>
    <row r="740" spans="2:15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  <c r="M740" s="163"/>
      <c r="N740" s="163"/>
      <c r="O740" s="163"/>
    </row>
    <row r="741" spans="2:15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  <c r="M741" s="163"/>
      <c r="N741" s="163"/>
      <c r="O741" s="163"/>
    </row>
    <row r="742" spans="2:15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  <c r="M742" s="163"/>
      <c r="N742" s="163"/>
      <c r="O742" s="163"/>
    </row>
    <row r="743" spans="2:15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  <c r="M743" s="163"/>
      <c r="N743" s="163"/>
      <c r="O743" s="163"/>
    </row>
    <row r="744" spans="2:15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</row>
    <row r="745" spans="2:15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</row>
    <row r="746" spans="2:15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</row>
    <row r="747" spans="2:15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</row>
    <row r="748" spans="2:15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</row>
    <row r="749" spans="2:15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</row>
    <row r="750" spans="2:15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</row>
    <row r="751" spans="2:15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</row>
    <row r="752" spans="2:15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</row>
    <row r="753" spans="2:15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  <c r="M753" s="163"/>
      <c r="N753" s="163"/>
      <c r="O753" s="163"/>
    </row>
    <row r="754" spans="2:15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  <c r="M754" s="163"/>
      <c r="N754" s="163"/>
      <c r="O754" s="163"/>
    </row>
    <row r="755" spans="2:15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</row>
    <row r="756" spans="2:15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  <c r="M756" s="163"/>
      <c r="N756" s="163"/>
      <c r="O756" s="163"/>
    </row>
    <row r="757" spans="2:15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  <c r="M757" s="163"/>
      <c r="N757" s="163"/>
      <c r="O757" s="163"/>
    </row>
    <row r="758" spans="2:15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3"/>
    </row>
    <row r="759" spans="2:15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  <c r="M759" s="163"/>
      <c r="N759" s="163"/>
      <c r="O759" s="163"/>
    </row>
    <row r="760" spans="2:15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  <c r="M760" s="163"/>
      <c r="N760" s="163"/>
      <c r="O760" s="163"/>
    </row>
    <row r="761" spans="2:15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  <c r="M761" s="163"/>
      <c r="N761" s="163"/>
      <c r="O761" s="163"/>
    </row>
    <row r="762" spans="2:15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  <c r="M762" s="163"/>
      <c r="N762" s="163"/>
      <c r="O762" s="163"/>
    </row>
    <row r="763" spans="2:15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  <c r="M763" s="163"/>
      <c r="N763" s="163"/>
      <c r="O763" s="163"/>
    </row>
    <row r="764" spans="2:15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163"/>
    </row>
    <row r="765" spans="2:15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  <c r="M765" s="163"/>
      <c r="N765" s="163"/>
      <c r="O765" s="163"/>
    </row>
    <row r="766" spans="2:15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  <c r="M766" s="163"/>
      <c r="N766" s="163"/>
      <c r="O766" s="163"/>
    </row>
    <row r="767" spans="2:15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</row>
    <row r="768" spans="2:15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  <c r="M768" s="163"/>
      <c r="N768" s="163"/>
      <c r="O768" s="163"/>
    </row>
    <row r="769" spans="2:15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  <c r="M769" s="163"/>
      <c r="N769" s="163"/>
      <c r="O769" s="163"/>
    </row>
    <row r="770" spans="2:15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</row>
    <row r="771" spans="2:15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</row>
    <row r="772" spans="2:15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  <c r="M772" s="163"/>
      <c r="N772" s="163"/>
      <c r="O772" s="163"/>
    </row>
    <row r="773" spans="2:15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  <c r="M773" s="163"/>
      <c r="N773" s="163"/>
      <c r="O773" s="163"/>
    </row>
    <row r="774" spans="2:15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  <c r="M774" s="163"/>
      <c r="N774" s="163"/>
      <c r="O774" s="163"/>
    </row>
    <row r="775" spans="2:15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  <c r="M775" s="163"/>
      <c r="N775" s="163"/>
      <c r="O775" s="163"/>
    </row>
    <row r="776" spans="2:15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  <c r="M776" s="163"/>
      <c r="N776" s="163"/>
      <c r="O776" s="163"/>
    </row>
    <row r="777" spans="2:15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  <c r="M777" s="163"/>
      <c r="N777" s="163"/>
      <c r="O777" s="163"/>
    </row>
    <row r="778" spans="2:15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</row>
    <row r="779" spans="2:15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  <c r="M779" s="163"/>
      <c r="N779" s="163"/>
      <c r="O779" s="163"/>
    </row>
    <row r="780" spans="2:15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  <c r="M780" s="163"/>
      <c r="N780" s="163"/>
      <c r="O780" s="163"/>
    </row>
    <row r="781" spans="2:15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  <c r="M781" s="163"/>
      <c r="N781" s="163"/>
      <c r="O781" s="163"/>
    </row>
    <row r="782" spans="2:15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  <c r="M782" s="163"/>
      <c r="N782" s="163"/>
      <c r="O782" s="163"/>
    </row>
    <row r="783" spans="2:15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  <c r="M783" s="163"/>
      <c r="N783" s="163"/>
      <c r="O783" s="163"/>
    </row>
    <row r="784" spans="2:15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  <c r="M784" s="163"/>
      <c r="N784" s="163"/>
      <c r="O784" s="163"/>
    </row>
    <row r="785" spans="2:15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  <c r="M785" s="163"/>
      <c r="N785" s="163"/>
      <c r="O785" s="163"/>
    </row>
    <row r="786" spans="2:15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  <c r="M786" s="163"/>
      <c r="N786" s="163"/>
      <c r="O786" s="163"/>
    </row>
    <row r="787" spans="2:15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</row>
    <row r="788" spans="2:15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  <c r="M788" s="163"/>
      <c r="N788" s="163"/>
      <c r="O788" s="163"/>
    </row>
    <row r="789" spans="2:15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  <c r="M789" s="163"/>
      <c r="N789" s="163"/>
      <c r="O789" s="163"/>
    </row>
    <row r="790" spans="2:15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  <c r="M790" s="163"/>
      <c r="N790" s="163"/>
      <c r="O790" s="163"/>
    </row>
    <row r="791" spans="2:15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  <c r="M791" s="163"/>
      <c r="N791" s="163"/>
      <c r="O791" s="163"/>
    </row>
    <row r="792" spans="2:15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  <c r="M792" s="163"/>
      <c r="N792" s="163"/>
      <c r="O792" s="163"/>
    </row>
    <row r="793" spans="2:15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  <c r="M793" s="163"/>
      <c r="N793" s="163"/>
      <c r="O793" s="163"/>
    </row>
    <row r="794" spans="2:15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</row>
    <row r="795" spans="2:15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  <c r="M795" s="163"/>
      <c r="N795" s="163"/>
      <c r="O795" s="163"/>
    </row>
    <row r="796" spans="2:15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  <c r="M796" s="163"/>
      <c r="N796" s="163"/>
      <c r="O796" s="163"/>
    </row>
    <row r="797" spans="2:15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  <c r="M797" s="163"/>
      <c r="N797" s="163"/>
      <c r="O797" s="163"/>
    </row>
    <row r="798" spans="2:15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  <c r="M798" s="163"/>
      <c r="N798" s="163"/>
      <c r="O798" s="163"/>
    </row>
    <row r="799" spans="2:15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  <c r="M799" s="163"/>
      <c r="N799" s="163"/>
      <c r="O799" s="163"/>
    </row>
    <row r="800" spans="2:15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  <c r="M800" s="163"/>
      <c r="N800" s="163"/>
      <c r="O800" s="163"/>
    </row>
    <row r="801" spans="2:15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  <c r="M801" s="163"/>
      <c r="N801" s="163"/>
      <c r="O801" s="163"/>
    </row>
    <row r="802" spans="2:15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  <c r="M802" s="163"/>
      <c r="N802" s="163"/>
      <c r="O802" s="163"/>
    </row>
    <row r="803" spans="2:15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  <c r="M803" s="163"/>
      <c r="N803" s="163"/>
      <c r="O803" s="163"/>
    </row>
    <row r="804" spans="2:15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  <c r="M804" s="163"/>
      <c r="N804" s="163"/>
      <c r="O804" s="163"/>
    </row>
    <row r="805" spans="2:15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  <c r="M805" s="163"/>
      <c r="N805" s="163"/>
      <c r="O805" s="163"/>
    </row>
    <row r="806" spans="2:15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  <c r="M806" s="163"/>
      <c r="N806" s="163"/>
      <c r="O806" s="163"/>
    </row>
    <row r="807" spans="2:15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  <c r="M807" s="163"/>
      <c r="N807" s="163"/>
      <c r="O807" s="163"/>
    </row>
    <row r="808" spans="2:15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  <c r="M808" s="163"/>
      <c r="N808" s="163"/>
      <c r="O808" s="163"/>
    </row>
    <row r="809" spans="2:15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  <c r="M809" s="163"/>
      <c r="N809" s="163"/>
      <c r="O809" s="163"/>
    </row>
    <row r="810" spans="2:15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  <c r="M810" s="163"/>
      <c r="N810" s="163"/>
      <c r="O810" s="163"/>
    </row>
    <row r="811" spans="2:15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  <c r="M811" s="163"/>
      <c r="N811" s="163"/>
      <c r="O811" s="163"/>
    </row>
    <row r="812" spans="2:15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  <c r="M812" s="163"/>
      <c r="N812" s="163"/>
      <c r="O812" s="163"/>
    </row>
    <row r="813" spans="2:15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  <c r="M813" s="163"/>
      <c r="N813" s="163"/>
      <c r="O813" s="163"/>
    </row>
    <row r="814" spans="2:15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  <c r="M814" s="163"/>
      <c r="N814" s="163"/>
      <c r="O814" s="163"/>
    </row>
    <row r="815" spans="2:15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  <c r="M815" s="163"/>
      <c r="N815" s="163"/>
      <c r="O815" s="163"/>
    </row>
    <row r="816" spans="2:15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  <c r="M816" s="163"/>
      <c r="N816" s="163"/>
      <c r="O816" s="163"/>
    </row>
    <row r="817" spans="2:15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  <c r="M817" s="163"/>
      <c r="N817" s="163"/>
      <c r="O817" s="163"/>
    </row>
    <row r="818" spans="2:15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</row>
    <row r="819" spans="2:15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</row>
    <row r="820" spans="2:15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</row>
    <row r="821" spans="2:15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  <c r="M821" s="163"/>
      <c r="N821" s="163"/>
      <c r="O821" s="163"/>
    </row>
    <row r="822" spans="2:15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  <c r="M822" s="163"/>
      <c r="N822" s="163"/>
      <c r="O822" s="163"/>
    </row>
    <row r="823" spans="2:15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163"/>
    </row>
    <row r="824" spans="2:15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3"/>
    </row>
    <row r="825" spans="2:15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  <c r="M825" s="163"/>
      <c r="N825" s="163"/>
      <c r="O825" s="163"/>
    </row>
    <row r="826" spans="2:15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  <c r="M826" s="163"/>
      <c r="N826" s="163"/>
      <c r="O826" s="163"/>
    </row>
    <row r="827" spans="2:15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  <c r="M827" s="163"/>
      <c r="N827" s="163"/>
      <c r="O827" s="163"/>
    </row>
    <row r="828" spans="2:15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  <c r="M828" s="163"/>
      <c r="N828" s="163"/>
      <c r="O828" s="163"/>
    </row>
    <row r="829" spans="2:15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  <c r="M829" s="163"/>
      <c r="N829" s="163"/>
      <c r="O829" s="163"/>
    </row>
    <row r="830" spans="2:15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  <c r="M830" s="163"/>
      <c r="N830" s="163"/>
      <c r="O830" s="163"/>
    </row>
    <row r="831" spans="2:15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</row>
    <row r="832" spans="2:15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  <c r="M832" s="163"/>
      <c r="N832" s="163"/>
      <c r="O832" s="163"/>
    </row>
    <row r="833" spans="2:15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  <c r="M833" s="163"/>
      <c r="N833" s="163"/>
      <c r="O833" s="163"/>
    </row>
    <row r="834" spans="2:15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  <c r="M834" s="163"/>
      <c r="N834" s="163"/>
      <c r="O834" s="163"/>
    </row>
    <row r="835" spans="2:15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</row>
    <row r="836" spans="2:15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  <c r="M836" s="163"/>
      <c r="N836" s="163"/>
      <c r="O836" s="163"/>
    </row>
    <row r="837" spans="2:15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</row>
    <row r="838" spans="2:15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63"/>
      <c r="O838" s="163"/>
    </row>
    <row r="839" spans="2:15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  <c r="M839" s="163"/>
      <c r="N839" s="163"/>
      <c r="O839" s="163"/>
    </row>
    <row r="840" spans="2:15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  <c r="M840" s="163"/>
      <c r="N840" s="163"/>
      <c r="O840" s="163"/>
    </row>
    <row r="841" spans="2:15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  <c r="M841" s="163"/>
      <c r="N841" s="163"/>
      <c r="O841" s="163"/>
    </row>
    <row r="842" spans="2:15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</row>
    <row r="843" spans="2:15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</row>
    <row r="844" spans="2:15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  <c r="M844" s="163"/>
      <c r="N844" s="163"/>
      <c r="O844" s="163"/>
    </row>
    <row r="845" spans="2:15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  <c r="M845" s="163"/>
      <c r="N845" s="163"/>
      <c r="O845" s="163"/>
    </row>
    <row r="846" spans="2:15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  <c r="M846" s="163"/>
      <c r="N846" s="163"/>
      <c r="O846" s="163"/>
    </row>
    <row r="847" spans="2:15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  <c r="M847" s="163"/>
      <c r="N847" s="163"/>
      <c r="O847" s="163"/>
    </row>
    <row r="848" spans="2:15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  <c r="M848" s="163"/>
      <c r="N848" s="163"/>
      <c r="O848" s="163"/>
    </row>
    <row r="849" spans="2:15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  <c r="M849" s="163"/>
      <c r="N849" s="163"/>
      <c r="O849" s="163"/>
    </row>
    <row r="850" spans="2:15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  <c r="M850" s="163"/>
      <c r="N850" s="163"/>
      <c r="O850" s="163"/>
    </row>
    <row r="851" spans="2:15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  <c r="M851" s="163"/>
      <c r="N851" s="163"/>
      <c r="O851" s="163"/>
    </row>
    <row r="852" spans="2:15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  <c r="M852" s="163"/>
      <c r="N852" s="163"/>
      <c r="O852" s="163"/>
    </row>
    <row r="853" spans="2:15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  <c r="M853" s="163"/>
      <c r="N853" s="163"/>
      <c r="O853" s="163"/>
    </row>
    <row r="854" spans="2:15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  <c r="M854" s="163"/>
      <c r="N854" s="163"/>
      <c r="O854" s="163"/>
    </row>
    <row r="855" spans="2:15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  <c r="M855" s="163"/>
      <c r="N855" s="163"/>
      <c r="O855" s="163"/>
    </row>
    <row r="856" spans="2:15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  <c r="M856" s="163"/>
      <c r="N856" s="163"/>
      <c r="O856" s="163"/>
    </row>
    <row r="857" spans="2:15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3"/>
    </row>
    <row r="858" spans="2:15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  <c r="M858" s="163"/>
      <c r="N858" s="163"/>
      <c r="O858" s="163"/>
    </row>
    <row r="859" spans="2:15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  <c r="M859" s="163"/>
      <c r="N859" s="163"/>
      <c r="O859" s="163"/>
    </row>
    <row r="860" spans="2:15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  <c r="M860" s="163"/>
      <c r="N860" s="163"/>
      <c r="O860" s="163"/>
    </row>
    <row r="861" spans="2:15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  <c r="M861" s="163"/>
      <c r="N861" s="163"/>
      <c r="O861" s="163"/>
    </row>
    <row r="862" spans="2:15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  <c r="M862" s="163"/>
      <c r="N862" s="163"/>
      <c r="O862" s="163"/>
    </row>
    <row r="863" spans="2:15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  <c r="M863" s="163"/>
      <c r="N863" s="163"/>
      <c r="O863" s="163"/>
    </row>
    <row r="864" spans="2:15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  <c r="M864" s="163"/>
      <c r="N864" s="163"/>
      <c r="O864" s="163"/>
    </row>
    <row r="865" spans="2:15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  <c r="M865" s="163"/>
      <c r="N865" s="163"/>
      <c r="O865" s="163"/>
    </row>
    <row r="866" spans="2:15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  <c r="M866" s="163"/>
      <c r="N866" s="163"/>
      <c r="O866" s="163"/>
    </row>
    <row r="867" spans="2:15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  <c r="M867" s="163"/>
      <c r="N867" s="163"/>
      <c r="O867" s="163"/>
    </row>
    <row r="868" spans="2:15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  <c r="M868" s="163"/>
      <c r="N868" s="163"/>
      <c r="O868" s="163"/>
    </row>
    <row r="869" spans="2:15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  <c r="M869" s="163"/>
      <c r="N869" s="163"/>
      <c r="O869" s="163"/>
    </row>
    <row r="870" spans="2:15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  <c r="M870" s="163"/>
      <c r="N870" s="163"/>
      <c r="O870" s="163"/>
    </row>
    <row r="871" spans="2:15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  <c r="M871" s="163"/>
      <c r="N871" s="163"/>
      <c r="O871" s="163"/>
    </row>
    <row r="872" spans="2:15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  <c r="M872" s="163"/>
      <c r="N872" s="163"/>
      <c r="O872" s="163"/>
    </row>
    <row r="873" spans="2:15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  <c r="M873" s="163"/>
      <c r="N873" s="163"/>
      <c r="O873" s="163"/>
    </row>
    <row r="874" spans="2:15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  <c r="M874" s="163"/>
      <c r="N874" s="163"/>
      <c r="O874" s="163"/>
    </row>
    <row r="875" spans="2:15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  <c r="M875" s="163"/>
      <c r="N875" s="163"/>
      <c r="O875" s="163"/>
    </row>
    <row r="876" spans="2:15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  <c r="M876" s="163"/>
      <c r="N876" s="163"/>
      <c r="O876" s="163"/>
    </row>
    <row r="877" spans="2:15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  <c r="M877" s="163"/>
      <c r="N877" s="163"/>
      <c r="O877" s="163"/>
    </row>
    <row r="878" spans="2:15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  <c r="M878" s="163"/>
      <c r="N878" s="163"/>
      <c r="O878" s="163"/>
    </row>
    <row r="879" spans="2:15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  <c r="M879" s="163"/>
      <c r="N879" s="163"/>
      <c r="O879" s="163"/>
    </row>
    <row r="880" spans="2:15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  <c r="M880" s="163"/>
      <c r="N880" s="163"/>
      <c r="O880" s="163"/>
    </row>
    <row r="881" spans="2:15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  <c r="M881" s="163"/>
      <c r="N881" s="163"/>
      <c r="O881" s="163"/>
    </row>
    <row r="882" spans="2:15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  <c r="M882" s="163"/>
      <c r="N882" s="163"/>
      <c r="O882" s="163"/>
    </row>
    <row r="883" spans="2:15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  <c r="M883" s="163"/>
      <c r="N883" s="163"/>
      <c r="O883" s="163"/>
    </row>
    <row r="884" spans="2:15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  <c r="M884" s="163"/>
      <c r="N884" s="163"/>
      <c r="O884" s="163"/>
    </row>
    <row r="885" spans="2:15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  <c r="M885" s="163"/>
      <c r="N885" s="163"/>
      <c r="O885" s="163"/>
    </row>
    <row r="886" spans="2:15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  <c r="M886" s="163"/>
      <c r="N886" s="163"/>
      <c r="O886" s="163"/>
    </row>
    <row r="887" spans="2:15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  <c r="M887" s="163"/>
      <c r="N887" s="163"/>
      <c r="O887" s="163"/>
    </row>
    <row r="888" spans="2:15" x14ac:dyDescent="0.2"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  <c r="M888" s="163"/>
      <c r="N888" s="163"/>
      <c r="O888" s="163"/>
    </row>
    <row r="889" spans="2:15" x14ac:dyDescent="0.2"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  <c r="M889" s="163"/>
      <c r="N889" s="163"/>
      <c r="O889" s="163"/>
    </row>
    <row r="890" spans="2:15" x14ac:dyDescent="0.2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4"/>
      <c r="O890" s="4"/>
    </row>
  </sheetData>
  <mergeCells count="40">
    <mergeCell ref="B86:O87"/>
    <mergeCell ref="B88:O89"/>
    <mergeCell ref="E72:N72"/>
    <mergeCell ref="E73:N73"/>
    <mergeCell ref="E77:N77"/>
    <mergeCell ref="E78:N78"/>
    <mergeCell ref="E79:N79"/>
    <mergeCell ref="E80:N80"/>
    <mergeCell ref="E51:N51"/>
    <mergeCell ref="E52:N52"/>
    <mergeCell ref="E58:N58"/>
    <mergeCell ref="E59:N59"/>
    <mergeCell ref="E65:N65"/>
    <mergeCell ref="E66:N66"/>
    <mergeCell ref="E37:N37"/>
    <mergeCell ref="E38:N38"/>
    <mergeCell ref="E39:N39"/>
    <mergeCell ref="E40:N40"/>
    <mergeCell ref="E44:N44"/>
    <mergeCell ref="E45:N45"/>
    <mergeCell ref="B9:O9"/>
    <mergeCell ref="B10:B85"/>
    <mergeCell ref="C10:D10"/>
    <mergeCell ref="O10:O85"/>
    <mergeCell ref="E16:N16"/>
    <mergeCell ref="E17:N17"/>
    <mergeCell ref="E23:N23"/>
    <mergeCell ref="E24:N24"/>
    <mergeCell ref="E30:N30"/>
    <mergeCell ref="E31:N31"/>
    <mergeCell ref="B2:O2"/>
    <mergeCell ref="B3:O3"/>
    <mergeCell ref="B4:O4"/>
    <mergeCell ref="B5:O5"/>
    <mergeCell ref="C6:D6"/>
    <mergeCell ref="E6:H6"/>
    <mergeCell ref="I6:J6"/>
    <mergeCell ref="K6:M6"/>
    <mergeCell ref="N6:N7"/>
    <mergeCell ref="O6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6414F-0D0B-452A-90DA-72F4BB9E7D45}">
  <sheetPr>
    <tabColor rgb="FF00B0F0"/>
  </sheetPr>
  <dimension ref="B1:T942"/>
  <sheetViews>
    <sheetView workbookViewId="0">
      <selection activeCell="B1" sqref="B1:T1048576"/>
    </sheetView>
  </sheetViews>
  <sheetFormatPr defaultRowHeight="12.75" x14ac:dyDescent="0.2"/>
  <cols>
    <col min="2" max="12" width="17.85546875" style="1" customWidth="1"/>
    <col min="13" max="15" width="17.85546875" style="2" customWidth="1"/>
    <col min="17" max="17" width="23" style="385" customWidth="1"/>
  </cols>
  <sheetData>
    <row r="1" spans="2:20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2:20" ht="23.25" x14ac:dyDescent="0.2">
      <c r="B2" s="371" t="s">
        <v>18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3"/>
    </row>
    <row r="3" spans="2:20" ht="20.25" x14ac:dyDescent="0.2">
      <c r="B3" s="374" t="s">
        <v>15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6"/>
    </row>
    <row r="4" spans="2:20" ht="19.5" thickBot="1" x14ac:dyDescent="0.25">
      <c r="B4" s="377" t="s">
        <v>57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9"/>
    </row>
    <row r="5" spans="2:20" ht="24" thickBot="1" x14ac:dyDescent="0.25">
      <c r="B5" s="116" t="s">
        <v>274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</row>
    <row r="6" spans="2:20" ht="41.25" customHeight="1" x14ac:dyDescent="0.2">
      <c r="B6" s="386" t="s">
        <v>127</v>
      </c>
      <c r="C6" s="387" t="s">
        <v>225</v>
      </c>
      <c r="D6" s="387"/>
      <c r="E6" s="388" t="s">
        <v>226</v>
      </c>
      <c r="F6" s="388"/>
      <c r="G6" s="388"/>
      <c r="H6" s="388"/>
      <c r="I6" s="389" t="s">
        <v>227</v>
      </c>
      <c r="J6" s="389"/>
      <c r="K6" s="361" t="s">
        <v>228</v>
      </c>
      <c r="L6" s="361"/>
      <c r="M6" s="361"/>
      <c r="N6" s="390" t="s">
        <v>229</v>
      </c>
      <c r="O6" s="391" t="s">
        <v>230</v>
      </c>
    </row>
    <row r="7" spans="2:20" ht="72" x14ac:dyDescent="0.2">
      <c r="B7" s="392" t="s">
        <v>13</v>
      </c>
      <c r="C7" s="393" t="s">
        <v>231</v>
      </c>
      <c r="D7" s="394" t="s">
        <v>232</v>
      </c>
      <c r="E7" s="395" t="s">
        <v>233</v>
      </c>
      <c r="F7" s="396" t="s">
        <v>234</v>
      </c>
      <c r="G7" s="397" t="s">
        <v>235</v>
      </c>
      <c r="H7" s="398" t="s">
        <v>236</v>
      </c>
      <c r="I7" s="399" t="s">
        <v>237</v>
      </c>
      <c r="J7" s="400" t="s">
        <v>238</v>
      </c>
      <c r="K7" s="401" t="s">
        <v>239</v>
      </c>
      <c r="L7" s="189" t="s">
        <v>240</v>
      </c>
      <c r="M7" s="402" t="s">
        <v>241</v>
      </c>
      <c r="N7" s="403"/>
      <c r="O7" s="404"/>
    </row>
    <row r="8" spans="2:20" ht="36.75" thickBot="1" x14ac:dyDescent="0.25">
      <c r="B8" s="405" t="s">
        <v>14</v>
      </c>
      <c r="C8" s="183" t="s">
        <v>275</v>
      </c>
      <c r="D8" s="183" t="s">
        <v>243</v>
      </c>
      <c r="E8" s="183" t="s">
        <v>244</v>
      </c>
      <c r="F8" s="183" t="s">
        <v>245</v>
      </c>
      <c r="G8" s="183" t="s">
        <v>276</v>
      </c>
      <c r="H8" s="183" t="s">
        <v>247</v>
      </c>
      <c r="I8" s="183" t="s">
        <v>211</v>
      </c>
      <c r="J8" s="183" t="s">
        <v>277</v>
      </c>
      <c r="K8" s="183" t="s">
        <v>278</v>
      </c>
      <c r="L8" s="183" t="s">
        <v>250</v>
      </c>
      <c r="M8" s="183" t="s">
        <v>251</v>
      </c>
      <c r="N8" s="183" t="s">
        <v>279</v>
      </c>
      <c r="O8" s="406"/>
    </row>
    <row r="9" spans="2:20" ht="62.25" customHeight="1" thickBot="1" x14ac:dyDescent="0.25">
      <c r="B9" s="407" t="s">
        <v>280</v>
      </c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9"/>
    </row>
    <row r="10" spans="2:20" x14ac:dyDescent="0.2">
      <c r="B10" s="410"/>
      <c r="C10" s="411" t="s">
        <v>17</v>
      </c>
      <c r="D10" s="265"/>
      <c r="E10" s="72" t="s">
        <v>96</v>
      </c>
      <c r="F10" s="72" t="s">
        <v>97</v>
      </c>
      <c r="G10" s="72" t="s">
        <v>98</v>
      </c>
      <c r="H10" s="72" t="s">
        <v>99</v>
      </c>
      <c r="I10" s="72" t="s">
        <v>100</v>
      </c>
      <c r="J10" s="72" t="s">
        <v>101</v>
      </c>
      <c r="K10" s="72" t="s">
        <v>102</v>
      </c>
      <c r="L10" s="92" t="s">
        <v>103</v>
      </c>
      <c r="M10" s="92" t="s">
        <v>104</v>
      </c>
      <c r="N10" s="92" t="s">
        <v>254</v>
      </c>
      <c r="O10" s="459"/>
      <c r="P10" s="191"/>
      <c r="Q10" s="413" t="s">
        <v>255</v>
      </c>
      <c r="R10" s="413">
        <f>COUNTIF(D9:N100, "Diagn. per Imm.")</f>
        <v>28</v>
      </c>
      <c r="S10" s="413">
        <v>28</v>
      </c>
      <c r="T10" s="191"/>
    </row>
    <row r="11" spans="2:20" x14ac:dyDescent="0.2">
      <c r="B11" s="414"/>
      <c r="C11" s="415" t="s">
        <v>6</v>
      </c>
      <c r="D11" s="34">
        <v>44837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460"/>
      <c r="P11" s="191"/>
      <c r="Q11" s="413" t="s">
        <v>259</v>
      </c>
      <c r="R11" s="413">
        <f>COUNTIF(D9:N100, "Radioterapia")</f>
        <v>14</v>
      </c>
      <c r="S11" s="413">
        <v>14</v>
      </c>
      <c r="T11" s="191"/>
    </row>
    <row r="12" spans="2:20" x14ac:dyDescent="0.2">
      <c r="B12" s="414"/>
      <c r="C12" s="415" t="s">
        <v>7</v>
      </c>
      <c r="D12" s="34">
        <v>44838</v>
      </c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460"/>
      <c r="P12" s="191"/>
      <c r="Q12" s="413" t="s">
        <v>260</v>
      </c>
      <c r="R12" s="413">
        <f>COUNTIF(D9:O100, "Mal. App. Locomotore")</f>
        <v>14</v>
      </c>
      <c r="S12" s="413">
        <v>14</v>
      </c>
      <c r="T12" s="191"/>
    </row>
    <row r="13" spans="2:20" x14ac:dyDescent="0.2">
      <c r="B13" s="414"/>
      <c r="C13" s="415" t="s">
        <v>8</v>
      </c>
      <c r="D13" s="34">
        <v>44839</v>
      </c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460"/>
      <c r="P13" s="191"/>
      <c r="Q13" s="413" t="s">
        <v>261</v>
      </c>
      <c r="R13" s="413">
        <f>COUNTIF(D9:N100, "Fisiatria")</f>
        <v>14</v>
      </c>
      <c r="S13" s="413">
        <v>14</v>
      </c>
      <c r="T13" s="191"/>
    </row>
    <row r="14" spans="2:20" x14ac:dyDescent="0.2">
      <c r="B14" s="414"/>
      <c r="C14" s="415" t="s">
        <v>9</v>
      </c>
      <c r="D14" s="34">
        <v>44840</v>
      </c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460"/>
      <c r="P14" s="191"/>
      <c r="Q14" s="413" t="s">
        <v>262</v>
      </c>
      <c r="R14" s="413">
        <f>COUNTIF(D9:N100, "Chir. Maxillo-Facc.")</f>
        <v>7</v>
      </c>
      <c r="S14" s="413">
        <v>7</v>
      </c>
      <c r="T14" s="191"/>
    </row>
    <row r="15" spans="2:20" x14ac:dyDescent="0.2">
      <c r="B15" s="414"/>
      <c r="C15" s="415" t="s">
        <v>10</v>
      </c>
      <c r="D15" s="34">
        <v>44841</v>
      </c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460"/>
      <c r="P15" s="191"/>
      <c r="Q15" s="413" t="s">
        <v>263</v>
      </c>
      <c r="R15" s="413">
        <f>COUNTIF(D9:N100, "chir. Plastica")</f>
        <v>7</v>
      </c>
      <c r="S15" s="413">
        <v>7</v>
      </c>
      <c r="T15" s="191"/>
    </row>
    <row r="16" spans="2:20" x14ac:dyDescent="0.2">
      <c r="B16" s="414"/>
      <c r="C16" s="420" t="s">
        <v>11</v>
      </c>
      <c r="D16" s="38">
        <v>44842</v>
      </c>
      <c r="E16" s="130"/>
      <c r="F16" s="131"/>
      <c r="G16" s="131"/>
      <c r="H16" s="131"/>
      <c r="I16" s="131"/>
      <c r="J16" s="131"/>
      <c r="K16" s="131"/>
      <c r="L16" s="131"/>
      <c r="M16" s="131"/>
      <c r="N16" s="421"/>
      <c r="O16" s="460"/>
      <c r="P16" s="191"/>
      <c r="Q16" s="413" t="s">
        <v>264</v>
      </c>
      <c r="R16" s="413">
        <f>COUNTIF(D9:N100, "Farmacologia")</f>
        <v>14</v>
      </c>
      <c r="S16" s="413">
        <v>14</v>
      </c>
      <c r="T16" s="191"/>
    </row>
    <row r="17" spans="2:20" x14ac:dyDescent="0.2">
      <c r="B17" s="414"/>
      <c r="C17" s="420" t="s">
        <v>12</v>
      </c>
      <c r="D17" s="38">
        <v>44843</v>
      </c>
      <c r="E17" s="130"/>
      <c r="F17" s="131"/>
      <c r="G17" s="131"/>
      <c r="H17" s="131"/>
      <c r="I17" s="131"/>
      <c r="J17" s="131"/>
      <c r="K17" s="131"/>
      <c r="L17" s="131"/>
      <c r="M17" s="131"/>
      <c r="N17" s="421"/>
      <c r="O17" s="460"/>
      <c r="P17" s="191"/>
      <c r="Q17" s="422" t="s">
        <v>265</v>
      </c>
      <c r="R17" s="413">
        <f>COUNTIF(D9:N100, "Med. Interna")</f>
        <v>14</v>
      </c>
      <c r="S17" s="413">
        <v>14</v>
      </c>
      <c r="T17" s="191"/>
    </row>
    <row r="18" spans="2:20" x14ac:dyDescent="0.2">
      <c r="B18" s="414"/>
      <c r="C18" s="415" t="s">
        <v>6</v>
      </c>
      <c r="D18" s="34">
        <v>44844</v>
      </c>
      <c r="E18" s="430" t="s">
        <v>261</v>
      </c>
      <c r="F18" s="430" t="s">
        <v>261</v>
      </c>
      <c r="G18" s="430" t="s">
        <v>261</v>
      </c>
      <c r="H18" s="434" t="s">
        <v>266</v>
      </c>
      <c r="I18" s="434" t="s">
        <v>266</v>
      </c>
      <c r="J18" s="278"/>
      <c r="K18" s="418" t="s">
        <v>258</v>
      </c>
      <c r="L18" s="418" t="s">
        <v>258</v>
      </c>
      <c r="M18" s="418" t="s">
        <v>258</v>
      </c>
      <c r="N18" s="278"/>
      <c r="O18" s="460"/>
      <c r="P18" s="191"/>
      <c r="Q18" s="422" t="s">
        <v>266</v>
      </c>
      <c r="R18" s="413">
        <f>COUNTIF(D9:N100, "Igiene")</f>
        <v>49</v>
      </c>
      <c r="S18" s="413">
        <v>49</v>
      </c>
      <c r="T18" s="191"/>
    </row>
    <row r="19" spans="2:20" x14ac:dyDescent="0.2">
      <c r="B19" s="414"/>
      <c r="C19" s="415" t="s">
        <v>7</v>
      </c>
      <c r="D19" s="34">
        <v>44845</v>
      </c>
      <c r="E19" s="430" t="s">
        <v>261</v>
      </c>
      <c r="F19" s="430" t="s">
        <v>261</v>
      </c>
      <c r="G19" s="430" t="s">
        <v>261</v>
      </c>
      <c r="H19" s="434" t="s">
        <v>266</v>
      </c>
      <c r="I19" s="434" t="s">
        <v>266</v>
      </c>
      <c r="J19" s="278"/>
      <c r="K19" s="418" t="s">
        <v>258</v>
      </c>
      <c r="L19" s="418" t="s">
        <v>258</v>
      </c>
      <c r="M19" s="418" t="s">
        <v>258</v>
      </c>
      <c r="N19" s="278"/>
      <c r="O19" s="460"/>
      <c r="P19" s="191"/>
      <c r="Q19" s="422" t="s">
        <v>267</v>
      </c>
      <c r="R19" s="413">
        <f>COUNTIF(D9:N100, "Med. Del Lavoro")</f>
        <v>14</v>
      </c>
      <c r="S19" s="413">
        <v>14</v>
      </c>
      <c r="T19" s="191"/>
    </row>
    <row r="20" spans="2:20" x14ac:dyDescent="0.2">
      <c r="B20" s="414"/>
      <c r="C20" s="415" t="s">
        <v>8</v>
      </c>
      <c r="D20" s="34">
        <v>44846</v>
      </c>
      <c r="E20" s="430" t="s">
        <v>261</v>
      </c>
      <c r="F20" s="430" t="s">
        <v>261</v>
      </c>
      <c r="G20" s="430" t="s">
        <v>261</v>
      </c>
      <c r="H20" s="434" t="s">
        <v>266</v>
      </c>
      <c r="I20" s="434" t="s">
        <v>266</v>
      </c>
      <c r="J20" s="278"/>
      <c r="K20" s="418" t="s">
        <v>258</v>
      </c>
      <c r="L20" s="418" t="s">
        <v>258</v>
      </c>
      <c r="M20" s="418" t="s">
        <v>258</v>
      </c>
      <c r="N20" s="278"/>
      <c r="O20" s="460"/>
      <c r="P20" s="191"/>
      <c r="Q20" s="422" t="s">
        <v>268</v>
      </c>
      <c r="R20" s="413">
        <f>COUNTIF(D9:N100, "Med. Legale")</f>
        <v>21</v>
      </c>
      <c r="S20" s="413">
        <v>21</v>
      </c>
      <c r="T20" s="191"/>
    </row>
    <row r="21" spans="2:20" x14ac:dyDescent="0.2">
      <c r="B21" s="414"/>
      <c r="C21" s="415" t="s">
        <v>9</v>
      </c>
      <c r="D21" s="34">
        <v>44847</v>
      </c>
      <c r="E21" s="430" t="s">
        <v>261</v>
      </c>
      <c r="F21" s="430" t="s">
        <v>261</v>
      </c>
      <c r="G21" s="434" t="s">
        <v>266</v>
      </c>
      <c r="H21" s="434" t="s">
        <v>266</v>
      </c>
      <c r="I21" s="434" t="s">
        <v>266</v>
      </c>
      <c r="J21" s="278"/>
      <c r="K21" s="418" t="s">
        <v>258</v>
      </c>
      <c r="L21" s="418" t="s">
        <v>258</v>
      </c>
      <c r="M21" s="418" t="s">
        <v>258</v>
      </c>
      <c r="N21" s="278"/>
      <c r="O21" s="460"/>
      <c r="P21" s="191"/>
      <c r="Q21" s="422" t="s">
        <v>269</v>
      </c>
      <c r="R21" s="413">
        <f>COUNTIF(D17:N100, "Anatomia Patol.")</f>
        <v>35</v>
      </c>
      <c r="S21" s="413">
        <v>35</v>
      </c>
      <c r="T21" s="191"/>
    </row>
    <row r="22" spans="2:20" x14ac:dyDescent="0.2">
      <c r="B22" s="414"/>
      <c r="C22" s="415" t="s">
        <v>10</v>
      </c>
      <c r="D22" s="34">
        <v>44848</v>
      </c>
      <c r="E22" s="430" t="s">
        <v>261</v>
      </c>
      <c r="F22" s="430" t="s">
        <v>261</v>
      </c>
      <c r="G22" s="430" t="s">
        <v>261</v>
      </c>
      <c r="H22" s="434" t="s">
        <v>266</v>
      </c>
      <c r="I22" s="434" t="s">
        <v>266</v>
      </c>
      <c r="J22" s="278"/>
      <c r="K22" s="278"/>
      <c r="L22" s="418" t="s">
        <v>258</v>
      </c>
      <c r="M22" s="418" t="s">
        <v>258</v>
      </c>
      <c r="N22" s="278"/>
      <c r="O22" s="460"/>
      <c r="P22" s="191"/>
      <c r="Q22" s="423"/>
      <c r="R22" s="191"/>
      <c r="S22" s="191"/>
      <c r="T22" s="191"/>
    </row>
    <row r="23" spans="2:20" x14ac:dyDescent="0.2">
      <c r="B23" s="414"/>
      <c r="C23" s="420" t="s">
        <v>11</v>
      </c>
      <c r="D23" s="38">
        <v>44849</v>
      </c>
      <c r="E23" s="130"/>
      <c r="F23" s="131"/>
      <c r="G23" s="131"/>
      <c r="H23" s="131"/>
      <c r="I23" s="131"/>
      <c r="J23" s="131"/>
      <c r="K23" s="131"/>
      <c r="L23" s="131"/>
      <c r="M23" s="131"/>
      <c r="N23" s="421"/>
      <c r="O23" s="460"/>
      <c r="P23" s="191"/>
      <c r="Q23" s="423"/>
      <c r="R23" s="191"/>
      <c r="S23" s="191"/>
      <c r="T23" s="191"/>
    </row>
    <row r="24" spans="2:20" x14ac:dyDescent="0.2">
      <c r="B24" s="414"/>
      <c r="C24" s="420" t="s">
        <v>12</v>
      </c>
      <c r="D24" s="38">
        <v>44850</v>
      </c>
      <c r="E24" s="130"/>
      <c r="F24" s="131"/>
      <c r="G24" s="131"/>
      <c r="H24" s="131"/>
      <c r="I24" s="131"/>
      <c r="J24" s="131"/>
      <c r="K24" s="131"/>
      <c r="L24" s="131"/>
      <c r="M24" s="131"/>
      <c r="N24" s="421"/>
      <c r="O24" s="460"/>
      <c r="P24" s="191"/>
      <c r="Q24" s="423"/>
      <c r="R24" s="191"/>
      <c r="S24" s="191"/>
      <c r="T24" s="191"/>
    </row>
    <row r="25" spans="2:20" x14ac:dyDescent="0.2">
      <c r="B25" s="414"/>
      <c r="C25" s="415" t="s">
        <v>6</v>
      </c>
      <c r="D25" s="34">
        <v>44851</v>
      </c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460"/>
      <c r="P25" s="191"/>
      <c r="Q25" s="423"/>
      <c r="R25" s="191"/>
      <c r="S25" s="191"/>
      <c r="T25" s="191"/>
    </row>
    <row r="26" spans="2:20" x14ac:dyDescent="0.2">
      <c r="B26" s="414"/>
      <c r="C26" s="415" t="s">
        <v>7</v>
      </c>
      <c r="D26" s="34">
        <v>44852</v>
      </c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460"/>
      <c r="P26" s="191"/>
      <c r="Q26" s="423"/>
      <c r="R26" s="191"/>
      <c r="S26" s="191"/>
      <c r="T26" s="191"/>
    </row>
    <row r="27" spans="2:20" x14ac:dyDescent="0.2">
      <c r="B27" s="414"/>
      <c r="C27" s="415" t="s">
        <v>8</v>
      </c>
      <c r="D27" s="34">
        <v>44853</v>
      </c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460"/>
      <c r="P27" s="191"/>
      <c r="Q27" s="423"/>
      <c r="R27" s="191"/>
      <c r="S27" s="191"/>
      <c r="T27" s="191"/>
    </row>
    <row r="28" spans="2:20" x14ac:dyDescent="0.2">
      <c r="B28" s="414"/>
      <c r="C28" s="415" t="s">
        <v>9</v>
      </c>
      <c r="D28" s="34">
        <v>44854</v>
      </c>
      <c r="E28" s="269"/>
      <c r="F28" s="269"/>
      <c r="G28" s="269"/>
      <c r="H28" s="48"/>
      <c r="I28" s="48"/>
      <c r="J28" s="269"/>
      <c r="K28" s="269"/>
      <c r="L28" s="269"/>
      <c r="M28" s="269"/>
      <c r="N28" s="269"/>
      <c r="O28" s="460"/>
      <c r="P28" s="191"/>
      <c r="Q28" s="423"/>
      <c r="R28" s="191"/>
      <c r="S28" s="191"/>
      <c r="T28" s="191"/>
    </row>
    <row r="29" spans="2:20" x14ac:dyDescent="0.2">
      <c r="B29" s="414"/>
      <c r="C29" s="415" t="s">
        <v>10</v>
      </c>
      <c r="D29" s="34">
        <v>44855</v>
      </c>
      <c r="E29" s="269"/>
      <c r="F29" s="269"/>
      <c r="G29" s="269"/>
      <c r="H29" s="48"/>
      <c r="I29" s="48"/>
      <c r="J29" s="269"/>
      <c r="K29" s="269"/>
      <c r="L29" s="269"/>
      <c r="M29" s="269"/>
      <c r="N29" s="269"/>
      <c r="O29" s="460"/>
      <c r="P29" s="191"/>
      <c r="Q29" s="423"/>
      <c r="R29" s="191"/>
      <c r="S29" s="191"/>
      <c r="T29" s="191"/>
    </row>
    <row r="30" spans="2:20" x14ac:dyDescent="0.2">
      <c r="B30" s="414"/>
      <c r="C30" s="420" t="s">
        <v>11</v>
      </c>
      <c r="D30" s="38">
        <v>44856</v>
      </c>
      <c r="E30" s="130"/>
      <c r="F30" s="131"/>
      <c r="G30" s="131"/>
      <c r="H30" s="131"/>
      <c r="I30" s="131"/>
      <c r="J30" s="131"/>
      <c r="K30" s="131"/>
      <c r="L30" s="131"/>
      <c r="M30" s="131"/>
      <c r="N30" s="421"/>
      <c r="O30" s="460"/>
      <c r="P30" s="191"/>
      <c r="Q30" s="423"/>
      <c r="R30" s="191"/>
      <c r="S30" s="191"/>
      <c r="T30" s="191"/>
    </row>
    <row r="31" spans="2:20" x14ac:dyDescent="0.2">
      <c r="B31" s="414"/>
      <c r="C31" s="420" t="s">
        <v>12</v>
      </c>
      <c r="D31" s="38">
        <v>44857</v>
      </c>
      <c r="E31" s="207"/>
      <c r="F31" s="208"/>
      <c r="G31" s="208"/>
      <c r="H31" s="208"/>
      <c r="I31" s="208"/>
      <c r="J31" s="208"/>
      <c r="K31" s="208"/>
      <c r="L31" s="208"/>
      <c r="M31" s="208"/>
      <c r="N31" s="461"/>
      <c r="O31" s="460"/>
      <c r="P31" s="191"/>
      <c r="Q31" s="423"/>
      <c r="R31" s="191"/>
      <c r="S31" s="191"/>
      <c r="T31" s="191"/>
    </row>
    <row r="32" spans="2:20" x14ac:dyDescent="0.2">
      <c r="B32" s="414"/>
      <c r="C32" s="426" t="s">
        <v>6</v>
      </c>
      <c r="D32" s="34">
        <v>44858</v>
      </c>
      <c r="E32" s="462" t="s">
        <v>259</v>
      </c>
      <c r="F32" s="462" t="s">
        <v>259</v>
      </c>
      <c r="G32" s="462" t="s">
        <v>259</v>
      </c>
      <c r="H32" s="463" t="s">
        <v>257</v>
      </c>
      <c r="I32" s="463" t="s">
        <v>257</v>
      </c>
      <c r="J32" s="463" t="s">
        <v>257</v>
      </c>
      <c r="K32" s="191"/>
      <c r="L32" s="464" t="s">
        <v>268</v>
      </c>
      <c r="M32" s="464" t="s">
        <v>268</v>
      </c>
      <c r="N32" s="464" t="s">
        <v>268</v>
      </c>
      <c r="O32" s="460"/>
      <c r="P32" s="191"/>
      <c r="Q32" s="423"/>
      <c r="R32" s="191"/>
      <c r="S32" s="191"/>
      <c r="T32" s="191"/>
    </row>
    <row r="33" spans="2:20" x14ac:dyDescent="0.2">
      <c r="B33" s="414"/>
      <c r="C33" s="415" t="s">
        <v>7</v>
      </c>
      <c r="D33" s="34">
        <v>44859</v>
      </c>
      <c r="E33" s="436" t="s">
        <v>259</v>
      </c>
      <c r="F33" s="436" t="s">
        <v>259</v>
      </c>
      <c r="G33" s="436" t="s">
        <v>259</v>
      </c>
      <c r="H33" s="417" t="s">
        <v>257</v>
      </c>
      <c r="I33" s="417" t="s">
        <v>257</v>
      </c>
      <c r="J33" s="269"/>
      <c r="K33" s="425" t="s">
        <v>268</v>
      </c>
      <c r="L33" s="425" t="s">
        <v>268</v>
      </c>
      <c r="M33" s="425" t="s">
        <v>268</v>
      </c>
      <c r="N33" s="269"/>
      <c r="O33" s="460"/>
      <c r="P33" s="191"/>
      <c r="Q33" s="423"/>
      <c r="R33" s="191"/>
      <c r="S33" s="191"/>
      <c r="T33" s="191"/>
    </row>
    <row r="34" spans="2:20" x14ac:dyDescent="0.2">
      <c r="B34" s="414"/>
      <c r="C34" s="415" t="s">
        <v>8</v>
      </c>
      <c r="D34" s="34">
        <v>44860</v>
      </c>
      <c r="E34" s="436" t="s">
        <v>259</v>
      </c>
      <c r="F34" s="436" t="s">
        <v>259</v>
      </c>
      <c r="G34" s="436" t="s">
        <v>259</v>
      </c>
      <c r="H34" s="417" t="s">
        <v>257</v>
      </c>
      <c r="I34" s="417" t="s">
        <v>257</v>
      </c>
      <c r="J34" s="269"/>
      <c r="K34" s="425" t="s">
        <v>268</v>
      </c>
      <c r="L34" s="425" t="s">
        <v>268</v>
      </c>
      <c r="M34" s="425" t="s">
        <v>268</v>
      </c>
      <c r="N34" s="269"/>
      <c r="O34" s="460"/>
      <c r="P34" s="191"/>
      <c r="Q34" s="423"/>
      <c r="R34" s="191"/>
      <c r="S34" s="191"/>
      <c r="T34" s="191"/>
    </row>
    <row r="35" spans="2:20" x14ac:dyDescent="0.2">
      <c r="B35" s="414"/>
      <c r="C35" s="415" t="s">
        <v>9</v>
      </c>
      <c r="D35" s="34">
        <v>44861</v>
      </c>
      <c r="E35" s="436" t="s">
        <v>259</v>
      </c>
      <c r="F35" s="436" t="s">
        <v>259</v>
      </c>
      <c r="G35" s="436" t="s">
        <v>259</v>
      </c>
      <c r="H35" s="417" t="s">
        <v>257</v>
      </c>
      <c r="I35" s="417" t="s">
        <v>257</v>
      </c>
      <c r="J35" s="269"/>
      <c r="K35" s="425" t="s">
        <v>268</v>
      </c>
      <c r="L35" s="425" t="s">
        <v>268</v>
      </c>
      <c r="M35" s="425" t="s">
        <v>268</v>
      </c>
      <c r="N35" s="269"/>
      <c r="O35" s="460"/>
      <c r="P35" s="191"/>
      <c r="Q35" s="423"/>
      <c r="R35" s="191"/>
      <c r="S35" s="191"/>
      <c r="T35" s="191"/>
    </row>
    <row r="36" spans="2:20" x14ac:dyDescent="0.2">
      <c r="B36" s="414"/>
      <c r="C36" s="415" t="s">
        <v>10</v>
      </c>
      <c r="D36" s="34">
        <v>44862</v>
      </c>
      <c r="E36" s="436" t="s">
        <v>259</v>
      </c>
      <c r="F36" s="436" t="s">
        <v>259</v>
      </c>
      <c r="G36" s="417" t="s">
        <v>257</v>
      </c>
      <c r="H36" s="417" t="s">
        <v>257</v>
      </c>
      <c r="I36" s="417" t="s">
        <v>257</v>
      </c>
      <c r="J36" s="269"/>
      <c r="K36" s="425" t="s">
        <v>268</v>
      </c>
      <c r="L36" s="425" t="s">
        <v>268</v>
      </c>
      <c r="M36" s="425" t="s">
        <v>268</v>
      </c>
      <c r="N36" s="269"/>
      <c r="O36" s="460"/>
      <c r="P36" s="191"/>
      <c r="Q36" s="423"/>
      <c r="R36" s="191"/>
      <c r="S36" s="191"/>
      <c r="T36" s="191"/>
    </row>
    <row r="37" spans="2:20" x14ac:dyDescent="0.2">
      <c r="B37" s="414"/>
      <c r="C37" s="420" t="s">
        <v>11</v>
      </c>
      <c r="D37" s="38">
        <v>44863</v>
      </c>
      <c r="E37" s="139"/>
      <c r="F37" s="140"/>
      <c r="G37" s="140"/>
      <c r="H37" s="140"/>
      <c r="I37" s="140"/>
      <c r="J37" s="140"/>
      <c r="K37" s="140"/>
      <c r="L37" s="140"/>
      <c r="M37" s="140"/>
      <c r="N37" s="427"/>
      <c r="O37" s="460"/>
      <c r="P37" s="191"/>
      <c r="Q37" s="423"/>
      <c r="R37" s="191"/>
      <c r="S37" s="191"/>
      <c r="T37" s="191"/>
    </row>
    <row r="38" spans="2:20" x14ac:dyDescent="0.2">
      <c r="B38" s="414"/>
      <c r="C38" s="420" t="s">
        <v>12</v>
      </c>
      <c r="D38" s="38">
        <v>44864</v>
      </c>
      <c r="E38" s="139"/>
      <c r="F38" s="140"/>
      <c r="G38" s="140"/>
      <c r="H38" s="140"/>
      <c r="I38" s="140"/>
      <c r="J38" s="140"/>
      <c r="K38" s="140"/>
      <c r="L38" s="140"/>
      <c r="M38" s="140"/>
      <c r="N38" s="427"/>
      <c r="O38" s="460"/>
      <c r="P38" s="191"/>
      <c r="Q38" s="423"/>
      <c r="R38" s="191"/>
      <c r="S38" s="191"/>
      <c r="T38" s="191"/>
    </row>
    <row r="39" spans="2:20" x14ac:dyDescent="0.2">
      <c r="B39" s="414"/>
      <c r="C39" s="428" t="s">
        <v>6</v>
      </c>
      <c r="D39" s="47">
        <v>44865</v>
      </c>
      <c r="E39" s="160" t="s">
        <v>72</v>
      </c>
      <c r="F39" s="161"/>
      <c r="G39" s="161"/>
      <c r="H39" s="161"/>
      <c r="I39" s="161"/>
      <c r="J39" s="161"/>
      <c r="K39" s="161"/>
      <c r="L39" s="161"/>
      <c r="M39" s="161"/>
      <c r="N39" s="429"/>
      <c r="O39" s="460"/>
      <c r="P39" s="191"/>
      <c r="Q39" s="423"/>
      <c r="R39" s="191"/>
      <c r="S39" s="191"/>
      <c r="T39" s="191"/>
    </row>
    <row r="40" spans="2:20" x14ac:dyDescent="0.2">
      <c r="B40" s="414"/>
      <c r="C40" s="420" t="s">
        <v>7</v>
      </c>
      <c r="D40" s="38">
        <v>44866</v>
      </c>
      <c r="E40" s="139"/>
      <c r="F40" s="140"/>
      <c r="G40" s="140"/>
      <c r="H40" s="140"/>
      <c r="I40" s="140"/>
      <c r="J40" s="140"/>
      <c r="K40" s="140"/>
      <c r="L40" s="140"/>
      <c r="M40" s="140"/>
      <c r="N40" s="427"/>
      <c r="O40" s="460"/>
      <c r="P40" s="191"/>
      <c r="Q40" s="423"/>
      <c r="R40" s="191"/>
      <c r="S40" s="191"/>
      <c r="T40" s="191"/>
    </row>
    <row r="41" spans="2:20" x14ac:dyDescent="0.2">
      <c r="B41" s="414"/>
      <c r="C41" s="415" t="s">
        <v>8</v>
      </c>
      <c r="D41" s="34">
        <v>44867</v>
      </c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60"/>
      <c r="P41" s="191"/>
      <c r="Q41" s="423"/>
      <c r="R41" s="191"/>
      <c r="S41" s="191"/>
      <c r="T41" s="191"/>
    </row>
    <row r="42" spans="2:20" x14ac:dyDescent="0.2">
      <c r="B42" s="414"/>
      <c r="C42" s="415" t="s">
        <v>9</v>
      </c>
      <c r="D42" s="34">
        <v>44868</v>
      </c>
      <c r="E42" s="431"/>
      <c r="F42" s="431"/>
      <c r="G42" s="431"/>
      <c r="H42" s="432"/>
      <c r="I42" s="432"/>
      <c r="J42" s="432"/>
      <c r="K42" s="431"/>
      <c r="L42" s="431"/>
      <c r="M42" s="431"/>
      <c r="N42" s="431"/>
      <c r="O42" s="460"/>
      <c r="P42" s="191"/>
      <c r="Q42" s="423"/>
      <c r="R42" s="191"/>
      <c r="S42" s="191"/>
      <c r="T42" s="191"/>
    </row>
    <row r="43" spans="2:20" x14ac:dyDescent="0.2">
      <c r="B43" s="414"/>
      <c r="C43" s="415" t="s">
        <v>10</v>
      </c>
      <c r="D43" s="34">
        <v>44869</v>
      </c>
      <c r="E43" s="431"/>
      <c r="F43" s="431"/>
      <c r="G43" s="431"/>
      <c r="H43" s="432"/>
      <c r="I43" s="432"/>
      <c r="J43" s="432"/>
      <c r="K43" s="431"/>
      <c r="L43" s="431"/>
      <c r="M43" s="431"/>
      <c r="N43" s="431"/>
      <c r="O43" s="460"/>
      <c r="P43" s="191"/>
      <c r="Q43" s="423"/>
      <c r="R43" s="191"/>
      <c r="S43" s="191"/>
      <c r="T43" s="191"/>
    </row>
    <row r="44" spans="2:20" x14ac:dyDescent="0.2">
      <c r="B44" s="414"/>
      <c r="C44" s="420" t="s">
        <v>11</v>
      </c>
      <c r="D44" s="38">
        <v>44870</v>
      </c>
      <c r="E44" s="139"/>
      <c r="F44" s="140"/>
      <c r="G44" s="140"/>
      <c r="H44" s="140"/>
      <c r="I44" s="140"/>
      <c r="J44" s="140"/>
      <c r="K44" s="140"/>
      <c r="L44" s="140"/>
      <c r="M44" s="140"/>
      <c r="N44" s="427"/>
      <c r="O44" s="460"/>
      <c r="P44" s="191"/>
      <c r="Q44" s="423"/>
      <c r="R44" s="191"/>
      <c r="S44" s="191"/>
      <c r="T44" s="191"/>
    </row>
    <row r="45" spans="2:20" x14ac:dyDescent="0.2">
      <c r="B45" s="414"/>
      <c r="C45" s="420" t="s">
        <v>12</v>
      </c>
      <c r="D45" s="38">
        <v>44871</v>
      </c>
      <c r="E45" s="139"/>
      <c r="F45" s="140"/>
      <c r="G45" s="140"/>
      <c r="H45" s="140"/>
      <c r="I45" s="140"/>
      <c r="J45" s="140"/>
      <c r="K45" s="140"/>
      <c r="L45" s="140"/>
      <c r="M45" s="140"/>
      <c r="N45" s="427"/>
      <c r="O45" s="460"/>
      <c r="P45" s="191"/>
      <c r="Q45" s="423"/>
      <c r="R45" s="191"/>
      <c r="S45" s="191"/>
      <c r="T45" s="191"/>
    </row>
    <row r="46" spans="2:20" x14ac:dyDescent="0.2">
      <c r="B46" s="414"/>
      <c r="C46" s="415" t="s">
        <v>6</v>
      </c>
      <c r="D46" s="34">
        <v>44872</v>
      </c>
      <c r="E46" s="424" t="s">
        <v>270</v>
      </c>
      <c r="F46" s="424" t="s">
        <v>270</v>
      </c>
      <c r="G46" s="424" t="s">
        <v>270</v>
      </c>
      <c r="H46" s="417" t="s">
        <v>257</v>
      </c>
      <c r="I46" s="417" t="s">
        <v>257</v>
      </c>
      <c r="J46" s="269"/>
      <c r="K46" s="425" t="s">
        <v>268</v>
      </c>
      <c r="L46" s="425" t="s">
        <v>268</v>
      </c>
      <c r="M46" s="425" t="s">
        <v>268</v>
      </c>
      <c r="N46" s="269"/>
      <c r="O46" s="460"/>
      <c r="P46" s="191"/>
      <c r="Q46" s="423"/>
      <c r="R46" s="191"/>
      <c r="S46" s="191"/>
      <c r="T46" s="191"/>
    </row>
    <row r="47" spans="2:20" x14ac:dyDescent="0.2">
      <c r="B47" s="414"/>
      <c r="C47" s="415" t="s">
        <v>7</v>
      </c>
      <c r="D47" s="34">
        <v>44873</v>
      </c>
      <c r="E47" s="424" t="s">
        <v>270</v>
      </c>
      <c r="F47" s="424" t="s">
        <v>270</v>
      </c>
      <c r="G47" s="424" t="s">
        <v>270</v>
      </c>
      <c r="H47" s="417" t="s">
        <v>257</v>
      </c>
      <c r="I47" s="417" t="s">
        <v>257</v>
      </c>
      <c r="J47" s="48"/>
      <c r="K47" s="425" t="s">
        <v>268</v>
      </c>
      <c r="L47" s="425" t="s">
        <v>268</v>
      </c>
      <c r="M47" s="425" t="s">
        <v>268</v>
      </c>
      <c r="N47" s="269"/>
      <c r="O47" s="460"/>
      <c r="P47" s="191"/>
      <c r="Q47" s="423"/>
      <c r="R47" s="191"/>
      <c r="S47" s="191"/>
      <c r="T47" s="191"/>
    </row>
    <row r="48" spans="2:20" x14ac:dyDescent="0.2">
      <c r="B48" s="414"/>
      <c r="C48" s="415" t="s">
        <v>8</v>
      </c>
      <c r="D48" s="34">
        <v>44874</v>
      </c>
      <c r="E48" s="424" t="s">
        <v>270</v>
      </c>
      <c r="F48" s="424" t="s">
        <v>270</v>
      </c>
      <c r="G48" s="424" t="s">
        <v>270</v>
      </c>
      <c r="H48" s="417" t="s">
        <v>257</v>
      </c>
      <c r="I48" s="417" t="s">
        <v>257</v>
      </c>
      <c r="J48" s="48"/>
      <c r="K48" s="434" t="s">
        <v>266</v>
      </c>
      <c r="L48" s="434" t="s">
        <v>266</v>
      </c>
      <c r="M48" s="434" t="s">
        <v>266</v>
      </c>
      <c r="N48" s="269"/>
      <c r="O48" s="460"/>
      <c r="P48" s="191"/>
      <c r="Q48" s="423"/>
      <c r="R48" s="191"/>
      <c r="S48" s="191"/>
      <c r="T48" s="191"/>
    </row>
    <row r="49" spans="2:20" x14ac:dyDescent="0.2">
      <c r="B49" s="414"/>
      <c r="C49" s="415" t="s">
        <v>9</v>
      </c>
      <c r="D49" s="34">
        <v>44875</v>
      </c>
      <c r="E49" s="424" t="s">
        <v>270</v>
      </c>
      <c r="F49" s="424" t="s">
        <v>270</v>
      </c>
      <c r="G49" s="424" t="s">
        <v>270</v>
      </c>
      <c r="H49" s="417" t="s">
        <v>257</v>
      </c>
      <c r="I49" s="417" t="s">
        <v>257</v>
      </c>
      <c r="J49" s="191"/>
      <c r="K49" s="434" t="s">
        <v>266</v>
      </c>
      <c r="L49" s="434" t="s">
        <v>266</v>
      </c>
      <c r="M49" s="434" t="s">
        <v>266</v>
      </c>
      <c r="N49" s="269"/>
      <c r="O49" s="460"/>
      <c r="P49" s="191"/>
      <c r="Q49" s="423"/>
      <c r="R49" s="191"/>
      <c r="S49" s="191"/>
      <c r="T49" s="191"/>
    </row>
    <row r="50" spans="2:20" x14ac:dyDescent="0.2">
      <c r="B50" s="414"/>
      <c r="C50" s="415" t="s">
        <v>10</v>
      </c>
      <c r="D50" s="34">
        <v>44876</v>
      </c>
      <c r="E50" s="424" t="s">
        <v>270</v>
      </c>
      <c r="F50" s="424" t="s">
        <v>270</v>
      </c>
      <c r="G50" s="417" t="s">
        <v>257</v>
      </c>
      <c r="H50" s="417" t="s">
        <v>257</v>
      </c>
      <c r="I50" s="417" t="s">
        <v>257</v>
      </c>
      <c r="J50" s="278"/>
      <c r="K50" s="434" t="s">
        <v>266</v>
      </c>
      <c r="L50" s="434" t="s">
        <v>266</v>
      </c>
      <c r="M50" s="434" t="s">
        <v>266</v>
      </c>
      <c r="N50" s="269"/>
      <c r="O50" s="460"/>
      <c r="P50" s="191"/>
      <c r="Q50" s="423"/>
      <c r="R50" s="191"/>
      <c r="S50" s="191"/>
      <c r="T50" s="191"/>
    </row>
    <row r="51" spans="2:20" x14ac:dyDescent="0.2">
      <c r="B51" s="414"/>
      <c r="C51" s="420" t="s">
        <v>11</v>
      </c>
      <c r="D51" s="38">
        <v>44877</v>
      </c>
      <c r="E51" s="130"/>
      <c r="F51" s="131"/>
      <c r="G51" s="131"/>
      <c r="H51" s="131"/>
      <c r="I51" s="131"/>
      <c r="J51" s="131"/>
      <c r="K51" s="131"/>
      <c r="L51" s="131"/>
      <c r="M51" s="131"/>
      <c r="N51" s="421"/>
      <c r="O51" s="460"/>
      <c r="P51" s="191"/>
      <c r="Q51" s="423"/>
      <c r="R51" s="191"/>
      <c r="S51" s="191"/>
      <c r="T51" s="191"/>
    </row>
    <row r="52" spans="2:20" x14ac:dyDescent="0.2">
      <c r="B52" s="414"/>
      <c r="C52" s="420" t="s">
        <v>12</v>
      </c>
      <c r="D52" s="38">
        <v>44878</v>
      </c>
      <c r="E52" s="130"/>
      <c r="F52" s="131"/>
      <c r="G52" s="131"/>
      <c r="H52" s="131"/>
      <c r="I52" s="131"/>
      <c r="J52" s="131"/>
      <c r="K52" s="131"/>
      <c r="L52" s="131"/>
      <c r="M52" s="131"/>
      <c r="N52" s="421"/>
      <c r="O52" s="460"/>
      <c r="P52" s="191"/>
      <c r="Q52" s="423"/>
      <c r="R52" s="191"/>
      <c r="S52" s="191"/>
      <c r="T52" s="191"/>
    </row>
    <row r="53" spans="2:20" x14ac:dyDescent="0.2">
      <c r="B53" s="414"/>
      <c r="C53" s="415" t="s">
        <v>6</v>
      </c>
      <c r="D53" s="34">
        <v>44879</v>
      </c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460"/>
      <c r="P53" s="191"/>
      <c r="Q53" s="423"/>
      <c r="R53" s="191"/>
      <c r="S53" s="191"/>
      <c r="T53" s="191"/>
    </row>
    <row r="54" spans="2:20" x14ac:dyDescent="0.2">
      <c r="B54" s="414"/>
      <c r="C54" s="415" t="s">
        <v>7</v>
      </c>
      <c r="D54" s="34">
        <v>44880</v>
      </c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460"/>
      <c r="P54" s="191"/>
      <c r="Q54" s="423"/>
      <c r="R54" s="191"/>
      <c r="S54" s="191"/>
      <c r="T54" s="191"/>
    </row>
    <row r="55" spans="2:20" x14ac:dyDescent="0.2">
      <c r="B55" s="414"/>
      <c r="C55" s="415" t="s">
        <v>8</v>
      </c>
      <c r="D55" s="34">
        <v>44881</v>
      </c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460"/>
      <c r="P55" s="191"/>
      <c r="Q55" s="423"/>
      <c r="R55" s="191"/>
      <c r="S55" s="191"/>
      <c r="T55" s="191"/>
    </row>
    <row r="56" spans="2:20" x14ac:dyDescent="0.2">
      <c r="B56" s="414"/>
      <c r="C56" s="415" t="s">
        <v>9</v>
      </c>
      <c r="D56" s="34">
        <v>44882</v>
      </c>
      <c r="E56" s="269"/>
      <c r="F56" s="269"/>
      <c r="G56" s="269"/>
      <c r="H56" s="48"/>
      <c r="I56" s="48"/>
      <c r="J56" s="48"/>
      <c r="K56" s="269"/>
      <c r="L56" s="269"/>
      <c r="M56" s="269"/>
      <c r="N56" s="269"/>
      <c r="O56" s="460"/>
      <c r="P56" s="191"/>
      <c r="Q56" s="423"/>
      <c r="R56" s="191"/>
      <c r="S56" s="191"/>
      <c r="T56" s="191"/>
    </row>
    <row r="57" spans="2:20" x14ac:dyDescent="0.2">
      <c r="B57" s="414"/>
      <c r="C57" s="415" t="s">
        <v>10</v>
      </c>
      <c r="D57" s="34">
        <v>44883</v>
      </c>
      <c r="E57" s="269"/>
      <c r="F57" s="269"/>
      <c r="G57" s="269"/>
      <c r="H57" s="48"/>
      <c r="I57" s="48"/>
      <c r="J57" s="48"/>
      <c r="K57" s="269"/>
      <c r="L57" s="269"/>
      <c r="M57" s="269"/>
      <c r="N57" s="269"/>
      <c r="O57" s="460"/>
      <c r="P57" s="191"/>
      <c r="Q57" s="423"/>
      <c r="R57" s="191"/>
      <c r="S57" s="191"/>
      <c r="T57" s="191"/>
    </row>
    <row r="58" spans="2:20" x14ac:dyDescent="0.2">
      <c r="B58" s="414"/>
      <c r="C58" s="420" t="s">
        <v>11</v>
      </c>
      <c r="D58" s="38">
        <v>44884</v>
      </c>
      <c r="E58" s="130"/>
      <c r="F58" s="131"/>
      <c r="G58" s="131"/>
      <c r="H58" s="131"/>
      <c r="I58" s="131"/>
      <c r="J58" s="131"/>
      <c r="K58" s="131"/>
      <c r="L58" s="131"/>
      <c r="M58" s="131"/>
      <c r="N58" s="421"/>
      <c r="O58" s="460"/>
      <c r="P58" s="191"/>
      <c r="Q58" s="423"/>
      <c r="R58" s="191"/>
      <c r="S58" s="191"/>
      <c r="T58" s="191"/>
    </row>
    <row r="59" spans="2:20" x14ac:dyDescent="0.2">
      <c r="B59" s="414"/>
      <c r="C59" s="420" t="s">
        <v>12</v>
      </c>
      <c r="D59" s="38">
        <v>44885</v>
      </c>
      <c r="E59" s="130"/>
      <c r="F59" s="131"/>
      <c r="G59" s="131"/>
      <c r="H59" s="131"/>
      <c r="I59" s="131"/>
      <c r="J59" s="131"/>
      <c r="K59" s="131"/>
      <c r="L59" s="131"/>
      <c r="M59" s="131"/>
      <c r="N59" s="421"/>
      <c r="O59" s="460"/>
      <c r="P59" s="191"/>
      <c r="Q59" s="423"/>
      <c r="R59" s="191"/>
      <c r="S59" s="191"/>
      <c r="T59" s="191"/>
    </row>
    <row r="60" spans="2:20" ht="24" x14ac:dyDescent="0.2">
      <c r="B60" s="414"/>
      <c r="C60" s="415" t="s">
        <v>6</v>
      </c>
      <c r="D60" s="34">
        <v>44886</v>
      </c>
      <c r="E60" s="433" t="s">
        <v>260</v>
      </c>
      <c r="F60" s="433" t="s">
        <v>260</v>
      </c>
      <c r="G60" s="434" t="s">
        <v>266</v>
      </c>
      <c r="H60" s="434" t="s">
        <v>266</v>
      </c>
      <c r="I60" s="434" t="s">
        <v>266</v>
      </c>
      <c r="J60" s="269"/>
      <c r="K60" s="437" t="s">
        <v>255</v>
      </c>
      <c r="L60" s="437" t="s">
        <v>255</v>
      </c>
      <c r="M60" s="437" t="s">
        <v>255</v>
      </c>
      <c r="N60" s="269"/>
      <c r="O60" s="460"/>
      <c r="P60" s="191"/>
      <c r="Q60" s="423"/>
      <c r="R60" s="191"/>
      <c r="S60" s="191"/>
      <c r="T60" s="191"/>
    </row>
    <row r="61" spans="2:20" ht="24" x14ac:dyDescent="0.2">
      <c r="B61" s="414"/>
      <c r="C61" s="415" t="s">
        <v>7</v>
      </c>
      <c r="D61" s="34">
        <v>44887</v>
      </c>
      <c r="E61" s="433" t="s">
        <v>260</v>
      </c>
      <c r="F61" s="433" t="s">
        <v>260</v>
      </c>
      <c r="G61" s="433" t="s">
        <v>260</v>
      </c>
      <c r="H61" s="437" t="s">
        <v>255</v>
      </c>
      <c r="I61" s="437" t="s">
        <v>255</v>
      </c>
      <c r="J61" s="269"/>
      <c r="K61" s="417" t="s">
        <v>257</v>
      </c>
      <c r="L61" s="417" t="s">
        <v>257</v>
      </c>
      <c r="M61" s="417" t="s">
        <v>257</v>
      </c>
      <c r="N61" s="269"/>
      <c r="O61" s="460"/>
      <c r="P61" s="191"/>
      <c r="Q61" s="423"/>
      <c r="R61" s="191"/>
      <c r="S61" s="191"/>
      <c r="T61" s="191"/>
    </row>
    <row r="62" spans="2:20" ht="24" x14ac:dyDescent="0.2">
      <c r="B62" s="414"/>
      <c r="C62" s="415" t="s">
        <v>8</v>
      </c>
      <c r="D62" s="34">
        <v>44888</v>
      </c>
      <c r="E62" s="433" t="s">
        <v>260</v>
      </c>
      <c r="F62" s="433" t="s">
        <v>260</v>
      </c>
      <c r="G62" s="433" t="s">
        <v>260</v>
      </c>
      <c r="H62" s="437" t="s">
        <v>255</v>
      </c>
      <c r="I62" s="437" t="s">
        <v>255</v>
      </c>
      <c r="J62" s="269"/>
      <c r="K62" s="417" t="s">
        <v>257</v>
      </c>
      <c r="L62" s="417" t="s">
        <v>257</v>
      </c>
      <c r="M62" s="417" t="s">
        <v>257</v>
      </c>
      <c r="N62" s="269"/>
      <c r="O62" s="460"/>
      <c r="P62" s="191"/>
      <c r="Q62" s="423"/>
      <c r="R62" s="191"/>
      <c r="S62" s="191"/>
      <c r="T62" s="191"/>
    </row>
    <row r="63" spans="2:20" ht="24" x14ac:dyDescent="0.2">
      <c r="B63" s="414"/>
      <c r="C63" s="415" t="s">
        <v>9</v>
      </c>
      <c r="D63" s="34">
        <v>44889</v>
      </c>
      <c r="E63" s="433" t="s">
        <v>260</v>
      </c>
      <c r="F63" s="433" t="s">
        <v>260</v>
      </c>
      <c r="G63" s="433" t="s">
        <v>260</v>
      </c>
      <c r="H63" s="437" t="s">
        <v>255</v>
      </c>
      <c r="I63" s="437" t="s">
        <v>255</v>
      </c>
      <c r="J63" s="48"/>
      <c r="K63" s="417" t="s">
        <v>257</v>
      </c>
      <c r="L63" s="417" t="s">
        <v>257</v>
      </c>
      <c r="M63" s="417" t="s">
        <v>257</v>
      </c>
      <c r="N63" s="269"/>
      <c r="O63" s="460"/>
      <c r="P63" s="191"/>
      <c r="Q63" s="423"/>
      <c r="R63" s="191"/>
      <c r="S63" s="191"/>
      <c r="T63" s="191"/>
    </row>
    <row r="64" spans="2:20" ht="24" x14ac:dyDescent="0.2">
      <c r="B64" s="414"/>
      <c r="C64" s="415" t="s">
        <v>10</v>
      </c>
      <c r="D64" s="34">
        <v>44890</v>
      </c>
      <c r="E64" s="433" t="s">
        <v>260</v>
      </c>
      <c r="F64" s="433" t="s">
        <v>260</v>
      </c>
      <c r="G64" s="433" t="s">
        <v>260</v>
      </c>
      <c r="H64" s="437" t="s">
        <v>255</v>
      </c>
      <c r="I64" s="437" t="s">
        <v>255</v>
      </c>
      <c r="J64" s="437" t="s">
        <v>255</v>
      </c>
      <c r="K64" s="278"/>
      <c r="L64" s="417" t="s">
        <v>257</v>
      </c>
      <c r="M64" s="417" t="s">
        <v>257</v>
      </c>
      <c r="N64" s="417" t="s">
        <v>257</v>
      </c>
      <c r="O64" s="460"/>
      <c r="P64" s="191"/>
      <c r="Q64" s="423"/>
      <c r="R64" s="191"/>
      <c r="S64" s="191"/>
      <c r="T64" s="191"/>
    </row>
    <row r="65" spans="2:20" x14ac:dyDescent="0.2">
      <c r="B65" s="414"/>
      <c r="C65" s="420" t="s">
        <v>11</v>
      </c>
      <c r="D65" s="38">
        <v>44891</v>
      </c>
      <c r="E65" s="130"/>
      <c r="F65" s="131"/>
      <c r="G65" s="131"/>
      <c r="H65" s="131"/>
      <c r="I65" s="131"/>
      <c r="J65" s="131"/>
      <c r="K65" s="131"/>
      <c r="L65" s="131"/>
      <c r="M65" s="131"/>
      <c r="N65" s="421"/>
      <c r="O65" s="460"/>
      <c r="P65" s="191"/>
      <c r="Q65" s="423"/>
      <c r="R65" s="191"/>
      <c r="S65" s="191"/>
      <c r="T65" s="191"/>
    </row>
    <row r="66" spans="2:20" x14ac:dyDescent="0.2">
      <c r="B66" s="414"/>
      <c r="C66" s="420" t="s">
        <v>12</v>
      </c>
      <c r="D66" s="38">
        <v>44892</v>
      </c>
      <c r="E66" s="139"/>
      <c r="F66" s="140"/>
      <c r="G66" s="140"/>
      <c r="H66" s="140"/>
      <c r="I66" s="140"/>
      <c r="J66" s="140"/>
      <c r="K66" s="140"/>
      <c r="L66" s="140"/>
      <c r="M66" s="140"/>
      <c r="N66" s="427"/>
      <c r="O66" s="460"/>
      <c r="P66" s="191"/>
      <c r="Q66" s="423"/>
      <c r="R66" s="191"/>
      <c r="S66" s="191"/>
      <c r="T66" s="191"/>
    </row>
    <row r="67" spans="2:20" x14ac:dyDescent="0.2">
      <c r="B67" s="414"/>
      <c r="C67" s="415" t="s">
        <v>6</v>
      </c>
      <c r="D67" s="34">
        <v>44893</v>
      </c>
      <c r="E67" s="435"/>
      <c r="F67" s="435"/>
      <c r="G67" s="435"/>
      <c r="H67" s="435"/>
      <c r="I67" s="435"/>
      <c r="J67" s="435"/>
      <c r="K67" s="435"/>
      <c r="L67" s="435"/>
      <c r="M67" s="435"/>
      <c r="N67" s="431"/>
      <c r="O67" s="460"/>
      <c r="P67" s="191"/>
      <c r="Q67" s="423"/>
      <c r="R67" s="191"/>
      <c r="S67" s="191"/>
      <c r="T67" s="191"/>
    </row>
    <row r="68" spans="2:20" x14ac:dyDescent="0.2">
      <c r="B68" s="414"/>
      <c r="C68" s="415" t="s">
        <v>7</v>
      </c>
      <c r="D68" s="34">
        <v>44894</v>
      </c>
      <c r="E68" s="435"/>
      <c r="F68" s="435"/>
      <c r="G68" s="435"/>
      <c r="H68" s="435"/>
      <c r="I68" s="435"/>
      <c r="J68" s="435"/>
      <c r="K68" s="435"/>
      <c r="L68" s="435"/>
      <c r="M68" s="435"/>
      <c r="N68" s="431"/>
      <c r="O68" s="460"/>
      <c r="P68" s="191"/>
      <c r="Q68" s="423"/>
      <c r="R68" s="191"/>
      <c r="S68" s="191"/>
      <c r="T68" s="191"/>
    </row>
    <row r="69" spans="2:20" x14ac:dyDescent="0.2">
      <c r="B69" s="414"/>
      <c r="C69" s="426" t="s">
        <v>8</v>
      </c>
      <c r="D69" s="34">
        <v>44895</v>
      </c>
      <c r="E69" s="435"/>
      <c r="F69" s="435"/>
      <c r="G69" s="435"/>
      <c r="H69" s="435"/>
      <c r="I69" s="435"/>
      <c r="J69" s="435"/>
      <c r="K69" s="435"/>
      <c r="L69" s="435"/>
      <c r="M69" s="435"/>
      <c r="N69" s="431"/>
      <c r="O69" s="460"/>
      <c r="P69" s="191"/>
      <c r="Q69" s="423"/>
      <c r="R69" s="191"/>
      <c r="S69" s="191"/>
      <c r="T69" s="191"/>
    </row>
    <row r="70" spans="2:20" x14ac:dyDescent="0.2">
      <c r="B70" s="414"/>
      <c r="C70" s="415" t="s">
        <v>9</v>
      </c>
      <c r="D70" s="34">
        <v>44896</v>
      </c>
      <c r="E70" s="435"/>
      <c r="F70" s="435"/>
      <c r="G70" s="435"/>
      <c r="H70" s="435"/>
      <c r="I70" s="435"/>
      <c r="J70" s="435"/>
      <c r="K70" s="435"/>
      <c r="L70" s="435"/>
      <c r="M70" s="435"/>
      <c r="N70" s="431"/>
      <c r="O70" s="460"/>
      <c r="P70" s="191"/>
      <c r="Q70" s="423"/>
      <c r="R70" s="191"/>
      <c r="S70" s="191"/>
      <c r="T70" s="191"/>
    </row>
    <row r="71" spans="2:20" x14ac:dyDescent="0.2">
      <c r="B71" s="414"/>
      <c r="C71" s="415" t="s">
        <v>10</v>
      </c>
      <c r="D71" s="34">
        <v>44897</v>
      </c>
      <c r="E71" s="435"/>
      <c r="F71" s="435"/>
      <c r="G71" s="435"/>
      <c r="H71" s="435"/>
      <c r="I71" s="435"/>
      <c r="J71" s="435"/>
      <c r="K71" s="435"/>
      <c r="L71" s="435"/>
      <c r="M71" s="435"/>
      <c r="N71" s="431"/>
      <c r="O71" s="460"/>
      <c r="P71" s="191"/>
      <c r="Q71" s="423"/>
      <c r="R71" s="191"/>
      <c r="S71" s="191"/>
      <c r="T71" s="191"/>
    </row>
    <row r="72" spans="2:20" x14ac:dyDescent="0.2">
      <c r="B72" s="414"/>
      <c r="C72" s="420" t="s">
        <v>11</v>
      </c>
      <c r="D72" s="38">
        <v>44898</v>
      </c>
      <c r="E72" s="139"/>
      <c r="F72" s="140"/>
      <c r="G72" s="140"/>
      <c r="H72" s="140"/>
      <c r="I72" s="140"/>
      <c r="J72" s="140"/>
      <c r="K72" s="140"/>
      <c r="L72" s="140"/>
      <c r="M72" s="140"/>
      <c r="N72" s="427"/>
      <c r="O72" s="460"/>
      <c r="P72" s="191"/>
      <c r="Q72" s="423"/>
      <c r="R72" s="191"/>
      <c r="S72" s="191"/>
      <c r="T72" s="191"/>
    </row>
    <row r="73" spans="2:20" x14ac:dyDescent="0.2">
      <c r="B73" s="414"/>
      <c r="C73" s="420" t="s">
        <v>12</v>
      </c>
      <c r="D73" s="38">
        <v>44899</v>
      </c>
      <c r="E73" s="139"/>
      <c r="F73" s="140"/>
      <c r="G73" s="140"/>
      <c r="H73" s="140"/>
      <c r="I73" s="140"/>
      <c r="J73" s="140"/>
      <c r="K73" s="140"/>
      <c r="L73" s="140"/>
      <c r="M73" s="140"/>
      <c r="N73" s="427"/>
      <c r="O73" s="460"/>
      <c r="P73" s="191"/>
      <c r="Q73" s="423"/>
      <c r="R73" s="191"/>
      <c r="S73" s="191"/>
      <c r="T73" s="191"/>
    </row>
    <row r="74" spans="2:20" x14ac:dyDescent="0.2">
      <c r="B74" s="414"/>
      <c r="C74" s="426" t="s">
        <v>6</v>
      </c>
      <c r="D74" s="34">
        <v>44900</v>
      </c>
      <c r="E74" s="450" t="s">
        <v>263</v>
      </c>
      <c r="F74" s="450" t="s">
        <v>263</v>
      </c>
      <c r="G74" s="434" t="s">
        <v>266</v>
      </c>
      <c r="H74" s="434" t="s">
        <v>266</v>
      </c>
      <c r="I74" s="434" t="s">
        <v>266</v>
      </c>
      <c r="J74" s="269"/>
      <c r="K74" s="437" t="s">
        <v>255</v>
      </c>
      <c r="L74" s="437" t="s">
        <v>255</v>
      </c>
      <c r="M74" s="437" t="s">
        <v>255</v>
      </c>
      <c r="N74" s="269"/>
      <c r="O74" s="460"/>
      <c r="P74" s="191"/>
      <c r="Q74" s="423"/>
      <c r="R74" s="191"/>
      <c r="S74" s="191"/>
      <c r="T74" s="191"/>
    </row>
    <row r="75" spans="2:20" x14ac:dyDescent="0.2">
      <c r="B75" s="414"/>
      <c r="C75" s="426" t="s">
        <v>7</v>
      </c>
      <c r="D75" s="34">
        <v>44901</v>
      </c>
      <c r="E75" s="450" t="s">
        <v>263</v>
      </c>
      <c r="F75" s="450" t="s">
        <v>263</v>
      </c>
      <c r="G75" s="437" t="s">
        <v>255</v>
      </c>
      <c r="H75" s="437" t="s">
        <v>255</v>
      </c>
      <c r="I75" s="437" t="s">
        <v>255</v>
      </c>
      <c r="J75" s="269"/>
      <c r="K75" s="434" t="s">
        <v>266</v>
      </c>
      <c r="L75" s="434" t="s">
        <v>266</v>
      </c>
      <c r="M75" s="434" t="s">
        <v>266</v>
      </c>
      <c r="N75" s="269"/>
      <c r="O75" s="460"/>
      <c r="P75" s="191"/>
      <c r="Q75" s="423"/>
      <c r="R75" s="191"/>
      <c r="S75" s="191"/>
      <c r="T75" s="191"/>
    </row>
    <row r="76" spans="2:20" x14ac:dyDescent="0.2">
      <c r="B76" s="414"/>
      <c r="C76" s="426" t="s">
        <v>8</v>
      </c>
      <c r="D76" s="34">
        <v>44902</v>
      </c>
      <c r="E76" s="450" t="s">
        <v>263</v>
      </c>
      <c r="F76" s="450" t="s">
        <v>263</v>
      </c>
      <c r="G76" s="450" t="s">
        <v>263</v>
      </c>
      <c r="H76" s="437" t="s">
        <v>255</v>
      </c>
      <c r="I76" s="437" t="s">
        <v>255</v>
      </c>
      <c r="J76" s="269"/>
      <c r="K76" s="434" t="s">
        <v>266</v>
      </c>
      <c r="L76" s="434" t="s">
        <v>266</v>
      </c>
      <c r="M76" s="434" t="s">
        <v>266</v>
      </c>
      <c r="N76" s="48"/>
      <c r="O76" s="460"/>
      <c r="P76" s="286"/>
      <c r="Q76" s="423"/>
      <c r="R76" s="191"/>
      <c r="S76" s="191"/>
      <c r="T76" s="191"/>
    </row>
    <row r="77" spans="2:20" x14ac:dyDescent="0.2">
      <c r="B77" s="414"/>
      <c r="C77" s="420" t="s">
        <v>9</v>
      </c>
      <c r="D77" s="38">
        <v>44903</v>
      </c>
      <c r="E77" s="139"/>
      <c r="F77" s="140"/>
      <c r="G77" s="140"/>
      <c r="H77" s="140"/>
      <c r="I77" s="140"/>
      <c r="J77" s="140"/>
      <c r="K77" s="140"/>
      <c r="L77" s="140"/>
      <c r="M77" s="140"/>
      <c r="N77" s="427"/>
      <c r="O77" s="460"/>
      <c r="P77" s="191"/>
      <c r="Q77" s="423"/>
      <c r="R77" s="191"/>
      <c r="S77" s="191"/>
      <c r="T77" s="191"/>
    </row>
    <row r="78" spans="2:20" x14ac:dyDescent="0.2">
      <c r="B78" s="414"/>
      <c r="C78" s="428" t="s">
        <v>10</v>
      </c>
      <c r="D78" s="47">
        <v>44904</v>
      </c>
      <c r="E78" s="160" t="s">
        <v>72</v>
      </c>
      <c r="F78" s="161"/>
      <c r="G78" s="161"/>
      <c r="H78" s="161"/>
      <c r="I78" s="161"/>
      <c r="J78" s="161"/>
      <c r="K78" s="161"/>
      <c r="L78" s="161"/>
      <c r="M78" s="161"/>
      <c r="N78" s="429"/>
      <c r="O78" s="460"/>
      <c r="P78" s="191"/>
      <c r="Q78" s="423"/>
      <c r="R78" s="191"/>
      <c r="S78" s="191"/>
      <c r="T78" s="191"/>
    </row>
    <row r="79" spans="2:20" x14ac:dyDescent="0.2">
      <c r="B79" s="414"/>
      <c r="C79" s="420" t="s">
        <v>11</v>
      </c>
      <c r="D79" s="38">
        <v>44905</v>
      </c>
      <c r="E79" s="139"/>
      <c r="F79" s="140"/>
      <c r="G79" s="140"/>
      <c r="H79" s="140"/>
      <c r="I79" s="140"/>
      <c r="J79" s="140"/>
      <c r="K79" s="140"/>
      <c r="L79" s="140"/>
      <c r="M79" s="140"/>
      <c r="N79" s="427"/>
      <c r="O79" s="460"/>
      <c r="P79" s="191"/>
      <c r="Q79" s="423"/>
      <c r="R79" s="191"/>
      <c r="S79" s="191"/>
      <c r="T79" s="191"/>
    </row>
    <row r="80" spans="2:20" x14ac:dyDescent="0.2">
      <c r="B80" s="414"/>
      <c r="C80" s="420" t="s">
        <v>12</v>
      </c>
      <c r="D80" s="38">
        <v>44906</v>
      </c>
      <c r="E80" s="139"/>
      <c r="F80" s="140"/>
      <c r="G80" s="140"/>
      <c r="H80" s="140"/>
      <c r="I80" s="140"/>
      <c r="J80" s="140"/>
      <c r="K80" s="140"/>
      <c r="L80" s="140"/>
      <c r="M80" s="140"/>
      <c r="N80" s="427"/>
      <c r="O80" s="460"/>
      <c r="P80" s="191"/>
      <c r="Q80" s="423"/>
      <c r="R80" s="191"/>
      <c r="S80" s="191"/>
      <c r="T80" s="191"/>
    </row>
    <row r="81" spans="2:20" x14ac:dyDescent="0.2">
      <c r="B81" s="414"/>
      <c r="C81" s="426" t="s">
        <v>6</v>
      </c>
      <c r="D81" s="34">
        <v>44907</v>
      </c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460"/>
      <c r="P81" s="191"/>
      <c r="Q81" s="423"/>
      <c r="R81" s="191"/>
      <c r="S81" s="191"/>
      <c r="T81" s="191"/>
    </row>
    <row r="82" spans="2:20" x14ac:dyDescent="0.2">
      <c r="B82" s="414"/>
      <c r="C82" s="426" t="s">
        <v>7</v>
      </c>
      <c r="D82" s="34">
        <v>44908</v>
      </c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460"/>
      <c r="P82" s="191"/>
      <c r="Q82" s="423"/>
      <c r="R82" s="191"/>
      <c r="S82" s="191"/>
      <c r="T82" s="191"/>
    </row>
    <row r="83" spans="2:20" x14ac:dyDescent="0.2">
      <c r="B83" s="414"/>
      <c r="C83" s="426" t="s">
        <v>8</v>
      </c>
      <c r="D83" s="34">
        <v>44909</v>
      </c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460"/>
      <c r="P83" s="191"/>
      <c r="Q83" s="423"/>
      <c r="R83" s="191"/>
      <c r="S83" s="191"/>
      <c r="T83" s="191"/>
    </row>
    <row r="84" spans="2:20" x14ac:dyDescent="0.2">
      <c r="B84" s="414"/>
      <c r="C84" s="426" t="s">
        <v>9</v>
      </c>
      <c r="D84" s="34">
        <v>44910</v>
      </c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460"/>
      <c r="P84" s="191"/>
      <c r="Q84" s="423"/>
      <c r="R84" s="191"/>
      <c r="S84" s="191"/>
      <c r="T84" s="191"/>
    </row>
    <row r="85" spans="2:20" ht="13.5" thickBot="1" x14ac:dyDescent="0.25">
      <c r="B85" s="444"/>
      <c r="C85" s="465" t="s">
        <v>10</v>
      </c>
      <c r="D85" s="83">
        <v>44911</v>
      </c>
      <c r="E85" s="466"/>
      <c r="F85" s="466"/>
      <c r="G85" s="466"/>
      <c r="H85" s="466"/>
      <c r="I85" s="466"/>
      <c r="J85" s="466"/>
      <c r="K85" s="466"/>
      <c r="L85" s="466"/>
      <c r="M85" s="466"/>
      <c r="N85" s="466"/>
      <c r="O85" s="467"/>
      <c r="P85" s="191"/>
      <c r="Q85" s="423"/>
      <c r="R85" s="191"/>
      <c r="S85" s="191"/>
      <c r="T85" s="191"/>
    </row>
    <row r="86" spans="2:20" x14ac:dyDescent="0.2">
      <c r="B86" s="194" t="s">
        <v>112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6"/>
      <c r="P86" s="191"/>
      <c r="Q86" s="423"/>
      <c r="R86" s="191"/>
      <c r="S86" s="191"/>
      <c r="T86" s="191"/>
    </row>
    <row r="87" spans="2:20" ht="13.5" thickBot="1" x14ac:dyDescent="0.25">
      <c r="B87" s="197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9"/>
      <c r="P87" s="191"/>
      <c r="Q87" s="423"/>
      <c r="R87" s="191"/>
      <c r="S87" s="191"/>
      <c r="T87" s="191"/>
    </row>
    <row r="88" spans="2:20" ht="21" thickBot="1" x14ac:dyDescent="0.25">
      <c r="B88" s="468" t="s">
        <v>281</v>
      </c>
      <c r="C88" s="469"/>
      <c r="D88" s="469"/>
      <c r="E88" s="469"/>
      <c r="F88" s="469"/>
      <c r="G88" s="469"/>
      <c r="H88" s="469"/>
      <c r="I88" s="469"/>
      <c r="J88" s="469"/>
      <c r="K88" s="469"/>
      <c r="L88" s="469"/>
      <c r="M88" s="469"/>
      <c r="N88" s="469"/>
      <c r="O88" s="409"/>
      <c r="P88" s="191"/>
      <c r="Q88" s="423"/>
      <c r="R88" s="191"/>
      <c r="S88" s="191"/>
      <c r="T88" s="191"/>
    </row>
    <row r="89" spans="2:20" x14ac:dyDescent="0.2">
      <c r="B89" s="470"/>
      <c r="C89" s="471" t="s">
        <v>6</v>
      </c>
      <c r="D89" s="30">
        <v>44935</v>
      </c>
      <c r="E89" s="472" t="s">
        <v>266</v>
      </c>
      <c r="F89" s="472" t="s">
        <v>266</v>
      </c>
      <c r="G89" s="472" t="s">
        <v>266</v>
      </c>
      <c r="H89" s="473" t="s">
        <v>255</v>
      </c>
      <c r="I89" s="473" t="s">
        <v>255</v>
      </c>
      <c r="J89" s="473" t="s">
        <v>255</v>
      </c>
      <c r="K89" s="474"/>
      <c r="L89" s="475" t="s">
        <v>256</v>
      </c>
      <c r="M89" s="475" t="s">
        <v>256</v>
      </c>
      <c r="N89" s="476"/>
      <c r="O89" s="477"/>
      <c r="P89" s="191"/>
      <c r="Q89" s="423"/>
      <c r="R89" s="191"/>
      <c r="S89" s="191"/>
      <c r="T89" s="191"/>
    </row>
    <row r="90" spans="2:20" x14ac:dyDescent="0.2">
      <c r="B90" s="478"/>
      <c r="C90" s="426" t="s">
        <v>7</v>
      </c>
      <c r="D90" s="34">
        <v>44936</v>
      </c>
      <c r="E90" s="434" t="s">
        <v>266</v>
      </c>
      <c r="F90" s="434" t="s">
        <v>266</v>
      </c>
      <c r="G90" s="434" t="s">
        <v>266</v>
      </c>
      <c r="H90" s="437" t="s">
        <v>255</v>
      </c>
      <c r="I90" s="437" t="s">
        <v>255</v>
      </c>
      <c r="J90" s="269"/>
      <c r="K90" s="416" t="s">
        <v>256</v>
      </c>
      <c r="L90" s="416" t="s">
        <v>256</v>
      </c>
      <c r="M90" s="416" t="s">
        <v>256</v>
      </c>
      <c r="N90" s="270"/>
      <c r="O90" s="479"/>
      <c r="P90" s="191"/>
      <c r="Q90" s="423"/>
      <c r="R90" s="191"/>
      <c r="S90" s="191"/>
      <c r="T90" s="191"/>
    </row>
    <row r="91" spans="2:20" x14ac:dyDescent="0.2">
      <c r="B91" s="478"/>
      <c r="C91" s="426" t="s">
        <v>8</v>
      </c>
      <c r="D91" s="34">
        <v>44937</v>
      </c>
      <c r="E91" s="434" t="s">
        <v>266</v>
      </c>
      <c r="F91" s="434" t="s">
        <v>266</v>
      </c>
      <c r="G91" s="434" t="s">
        <v>266</v>
      </c>
      <c r="H91" s="442" t="s">
        <v>272</v>
      </c>
      <c r="I91" s="442" t="s">
        <v>272</v>
      </c>
      <c r="J91" s="269"/>
      <c r="K91" s="416" t="s">
        <v>256</v>
      </c>
      <c r="L91" s="416" t="s">
        <v>256</v>
      </c>
      <c r="M91" s="416" t="s">
        <v>256</v>
      </c>
      <c r="N91" s="270"/>
      <c r="O91" s="479"/>
      <c r="P91" s="191"/>
      <c r="Q91" s="423"/>
      <c r="R91" s="191"/>
      <c r="S91" s="191"/>
      <c r="T91" s="191"/>
    </row>
    <row r="92" spans="2:20" x14ac:dyDescent="0.2">
      <c r="B92" s="478"/>
      <c r="C92" s="426" t="s">
        <v>9</v>
      </c>
      <c r="D92" s="34">
        <v>44938</v>
      </c>
      <c r="E92" s="434" t="s">
        <v>266</v>
      </c>
      <c r="F92" s="434" t="s">
        <v>266</v>
      </c>
      <c r="G92" s="434" t="s">
        <v>266</v>
      </c>
      <c r="H92" s="442" t="s">
        <v>272</v>
      </c>
      <c r="I92" s="442" t="s">
        <v>272</v>
      </c>
      <c r="J92" s="269"/>
      <c r="K92" s="416" t="s">
        <v>256</v>
      </c>
      <c r="L92" s="416" t="s">
        <v>256</v>
      </c>
      <c r="M92" s="416" t="s">
        <v>256</v>
      </c>
      <c r="N92" s="270"/>
      <c r="O92" s="479"/>
      <c r="P92" s="191"/>
      <c r="Q92" s="423"/>
      <c r="R92" s="191"/>
      <c r="S92" s="191"/>
      <c r="T92" s="191"/>
    </row>
    <row r="93" spans="2:20" x14ac:dyDescent="0.2">
      <c r="B93" s="478"/>
      <c r="C93" s="426" t="s">
        <v>10</v>
      </c>
      <c r="D93" s="34">
        <v>44939</v>
      </c>
      <c r="E93" s="434" t="s">
        <v>266</v>
      </c>
      <c r="F93" s="434" t="s">
        <v>266</v>
      </c>
      <c r="G93" s="442" t="s">
        <v>272</v>
      </c>
      <c r="H93" s="442" t="s">
        <v>272</v>
      </c>
      <c r="I93" s="442" t="s">
        <v>272</v>
      </c>
      <c r="J93" s="278"/>
      <c r="K93" s="416" t="s">
        <v>256</v>
      </c>
      <c r="L93" s="416" t="s">
        <v>256</v>
      </c>
      <c r="M93" s="416" t="s">
        <v>256</v>
      </c>
      <c r="N93" s="270"/>
      <c r="O93" s="479"/>
      <c r="P93" s="191"/>
      <c r="Q93" s="423"/>
      <c r="R93" s="191"/>
      <c r="S93" s="191"/>
      <c r="T93" s="191"/>
    </row>
    <row r="94" spans="2:20" x14ac:dyDescent="0.2">
      <c r="B94" s="478"/>
      <c r="C94" s="420" t="s">
        <v>11</v>
      </c>
      <c r="D94" s="38">
        <v>44940</v>
      </c>
      <c r="E94" s="155"/>
      <c r="F94" s="155"/>
      <c r="G94" s="155"/>
      <c r="H94" s="155"/>
      <c r="I94" s="155"/>
      <c r="J94" s="155"/>
      <c r="K94" s="155"/>
      <c r="L94" s="155"/>
      <c r="M94" s="155"/>
      <c r="N94" s="156"/>
      <c r="O94" s="479"/>
      <c r="P94" s="191"/>
      <c r="Q94" s="423"/>
      <c r="R94" s="191"/>
      <c r="S94" s="191"/>
      <c r="T94" s="191"/>
    </row>
    <row r="95" spans="2:20" x14ac:dyDescent="0.2">
      <c r="B95" s="478"/>
      <c r="C95" s="420" t="s">
        <v>12</v>
      </c>
      <c r="D95" s="38">
        <v>44941</v>
      </c>
      <c r="E95" s="155"/>
      <c r="F95" s="155"/>
      <c r="G95" s="155"/>
      <c r="H95" s="155"/>
      <c r="I95" s="155"/>
      <c r="J95" s="155"/>
      <c r="K95" s="155"/>
      <c r="L95" s="155"/>
      <c r="M95" s="155"/>
      <c r="N95" s="156"/>
      <c r="O95" s="479"/>
      <c r="P95" s="191"/>
      <c r="Q95" s="423"/>
      <c r="R95" s="191"/>
      <c r="S95" s="191"/>
      <c r="T95" s="191"/>
    </row>
    <row r="96" spans="2:20" x14ac:dyDescent="0.2">
      <c r="B96" s="478"/>
      <c r="C96" s="426" t="s">
        <v>6</v>
      </c>
      <c r="D96" s="34">
        <v>44942</v>
      </c>
      <c r="E96" s="437" t="s">
        <v>255</v>
      </c>
      <c r="F96" s="437" t="s">
        <v>255</v>
      </c>
      <c r="G96" s="437" t="s">
        <v>255</v>
      </c>
      <c r="H96" s="434" t="s">
        <v>266</v>
      </c>
      <c r="I96" s="434" t="s">
        <v>266</v>
      </c>
      <c r="J96" s="434" t="s">
        <v>266</v>
      </c>
      <c r="K96" s="48"/>
      <c r="L96" s="48"/>
      <c r="M96" s="48"/>
      <c r="N96" s="50"/>
      <c r="O96" s="479"/>
    </row>
    <row r="97" spans="2:15" x14ac:dyDescent="0.2">
      <c r="B97" s="478"/>
      <c r="C97" s="426" t="s">
        <v>7</v>
      </c>
      <c r="D97" s="34">
        <v>44943</v>
      </c>
      <c r="E97" s="48"/>
      <c r="F97" s="48"/>
      <c r="G97" s="48"/>
      <c r="H97" s="48"/>
      <c r="I97" s="48"/>
      <c r="J97" s="48"/>
      <c r="K97" s="48"/>
      <c r="L97" s="48"/>
      <c r="M97" s="48"/>
      <c r="N97" s="50"/>
      <c r="O97" s="479"/>
    </row>
    <row r="98" spans="2:15" x14ac:dyDescent="0.2">
      <c r="B98" s="478"/>
      <c r="C98" s="426" t="s">
        <v>8</v>
      </c>
      <c r="D98" s="34">
        <v>44944</v>
      </c>
      <c r="E98" s="48"/>
      <c r="F98" s="48"/>
      <c r="G98" s="48"/>
      <c r="H98" s="48"/>
      <c r="I98" s="48"/>
      <c r="J98" s="48"/>
      <c r="K98" s="48"/>
      <c r="L98" s="48"/>
      <c r="M98" s="48"/>
      <c r="N98" s="50"/>
      <c r="O98" s="479"/>
    </row>
    <row r="99" spans="2:15" x14ac:dyDescent="0.2">
      <c r="B99" s="478"/>
      <c r="C99" s="426" t="s">
        <v>9</v>
      </c>
      <c r="D99" s="34">
        <v>44945</v>
      </c>
      <c r="E99" s="48"/>
      <c r="F99" s="48"/>
      <c r="G99" s="48"/>
      <c r="H99" s="48"/>
      <c r="I99" s="48"/>
      <c r="J99" s="48"/>
      <c r="K99" s="48"/>
      <c r="L99" s="48"/>
      <c r="M99" s="48"/>
      <c r="N99" s="50"/>
      <c r="O99" s="479"/>
    </row>
    <row r="100" spans="2:15" ht="13.5" thickBot="1" x14ac:dyDescent="0.25">
      <c r="B100" s="480"/>
      <c r="C100" s="465" t="s">
        <v>10</v>
      </c>
      <c r="D100" s="83">
        <v>44946</v>
      </c>
      <c r="E100" s="84"/>
      <c r="F100" s="84"/>
      <c r="G100" s="84"/>
      <c r="H100" s="84"/>
      <c r="I100" s="84"/>
      <c r="J100" s="84"/>
      <c r="K100" s="84"/>
      <c r="L100" s="84"/>
      <c r="M100" s="84"/>
      <c r="N100" s="193"/>
      <c r="O100" s="481"/>
    </row>
    <row r="101" spans="2:15" x14ac:dyDescent="0.2">
      <c r="B101" s="213" t="s">
        <v>59</v>
      </c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196"/>
    </row>
    <row r="102" spans="2:15" ht="13.5" thickBot="1" x14ac:dyDescent="0.25">
      <c r="B102" s="197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9"/>
    </row>
    <row r="103" spans="2:15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</row>
    <row r="104" spans="2:15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</row>
    <row r="105" spans="2:15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</row>
    <row r="106" spans="2:15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</row>
    <row r="107" spans="2:15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</row>
    <row r="108" spans="2:15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</row>
    <row r="109" spans="2:15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</row>
    <row r="110" spans="2:15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</row>
    <row r="111" spans="2:15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</row>
    <row r="112" spans="2:15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</row>
    <row r="113" spans="2:15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</row>
    <row r="114" spans="2:15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</row>
    <row r="115" spans="2:15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</row>
    <row r="116" spans="2:15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</row>
    <row r="117" spans="2:15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</row>
    <row r="118" spans="2:15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</row>
    <row r="119" spans="2:15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</row>
    <row r="120" spans="2:15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</row>
    <row r="121" spans="2:15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</row>
    <row r="122" spans="2:15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</row>
    <row r="123" spans="2:15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</row>
    <row r="124" spans="2:15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</row>
    <row r="125" spans="2:15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</row>
    <row r="126" spans="2:15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</row>
    <row r="127" spans="2:15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</row>
    <row r="128" spans="2:15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</row>
    <row r="129" spans="2:15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</row>
    <row r="130" spans="2:15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</row>
    <row r="131" spans="2:15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</row>
    <row r="132" spans="2:15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</row>
    <row r="133" spans="2:15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</row>
    <row r="134" spans="2:15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</row>
    <row r="135" spans="2:15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</row>
    <row r="136" spans="2:15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</row>
    <row r="137" spans="2:15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</row>
    <row r="138" spans="2:15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</row>
    <row r="139" spans="2:15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</row>
    <row r="140" spans="2:15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</row>
    <row r="141" spans="2:15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</row>
    <row r="142" spans="2:15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</row>
    <row r="143" spans="2:15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</row>
    <row r="144" spans="2:15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</row>
    <row r="145" spans="2:15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</row>
    <row r="146" spans="2:15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</row>
    <row r="147" spans="2:15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</row>
    <row r="148" spans="2:15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</row>
    <row r="149" spans="2:15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</row>
    <row r="150" spans="2:15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</row>
    <row r="151" spans="2:15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</row>
    <row r="152" spans="2:15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</row>
    <row r="153" spans="2:15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</row>
    <row r="154" spans="2:15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</row>
    <row r="155" spans="2:15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</row>
    <row r="156" spans="2:15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</row>
    <row r="157" spans="2:15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</row>
    <row r="158" spans="2:15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</row>
    <row r="159" spans="2:15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</row>
    <row r="160" spans="2:15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</row>
    <row r="161" spans="2:15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</row>
    <row r="162" spans="2:15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</row>
    <row r="163" spans="2:15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</row>
    <row r="164" spans="2:15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</row>
    <row r="165" spans="2:15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</row>
    <row r="166" spans="2:15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</row>
    <row r="167" spans="2:15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</row>
    <row r="168" spans="2:15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</row>
    <row r="169" spans="2:15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</row>
    <row r="170" spans="2:15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</row>
    <row r="171" spans="2:15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</row>
    <row r="172" spans="2:15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</row>
    <row r="173" spans="2:15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</row>
    <row r="174" spans="2:15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</row>
    <row r="175" spans="2:15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</row>
    <row r="176" spans="2:15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</row>
    <row r="177" spans="2:15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</row>
    <row r="178" spans="2:15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</row>
    <row r="179" spans="2:15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</row>
    <row r="180" spans="2:15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</row>
    <row r="181" spans="2:15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</row>
    <row r="182" spans="2:15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</row>
    <row r="183" spans="2:15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</row>
    <row r="184" spans="2:15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</row>
    <row r="185" spans="2:15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</row>
    <row r="186" spans="2:15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</row>
    <row r="187" spans="2:15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</row>
    <row r="188" spans="2:15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</row>
    <row r="189" spans="2:15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</row>
    <row r="190" spans="2:15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</row>
    <row r="191" spans="2:15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</row>
    <row r="192" spans="2:15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</row>
    <row r="193" spans="2:15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</row>
    <row r="194" spans="2:15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</row>
    <row r="195" spans="2:15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</row>
    <row r="196" spans="2:15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</row>
    <row r="197" spans="2:15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</row>
    <row r="198" spans="2:15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</row>
    <row r="199" spans="2:15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</row>
    <row r="200" spans="2:15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</row>
    <row r="201" spans="2:15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</row>
    <row r="202" spans="2:15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</row>
    <row r="203" spans="2:15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</row>
    <row r="204" spans="2:15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</row>
    <row r="205" spans="2:15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</row>
    <row r="206" spans="2:15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</row>
    <row r="207" spans="2:15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</row>
    <row r="208" spans="2:15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</row>
    <row r="209" spans="2:15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</row>
    <row r="210" spans="2:15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</row>
    <row r="211" spans="2:15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</row>
    <row r="212" spans="2:15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</row>
    <row r="213" spans="2:15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</row>
    <row r="214" spans="2:15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</row>
    <row r="215" spans="2:15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</row>
    <row r="216" spans="2:15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</row>
    <row r="217" spans="2:15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</row>
    <row r="218" spans="2:15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</row>
    <row r="219" spans="2:15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</row>
    <row r="220" spans="2:15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</row>
    <row r="221" spans="2:15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</row>
    <row r="222" spans="2:15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</row>
    <row r="223" spans="2:15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</row>
    <row r="224" spans="2:15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</row>
    <row r="225" spans="2:15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</row>
    <row r="226" spans="2:15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</row>
    <row r="227" spans="2:15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</row>
    <row r="228" spans="2:15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</row>
    <row r="229" spans="2:15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</row>
    <row r="230" spans="2:15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</row>
    <row r="231" spans="2:15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</row>
    <row r="232" spans="2:15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</row>
    <row r="233" spans="2:15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</row>
    <row r="234" spans="2:15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</row>
    <row r="235" spans="2:15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</row>
    <row r="236" spans="2:15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</row>
    <row r="237" spans="2:15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</row>
    <row r="238" spans="2:15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</row>
    <row r="239" spans="2:15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</row>
    <row r="240" spans="2:15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</row>
    <row r="241" spans="2:15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</row>
    <row r="242" spans="2:15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</row>
    <row r="243" spans="2:15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</row>
    <row r="244" spans="2:15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</row>
    <row r="245" spans="2:15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</row>
    <row r="246" spans="2:15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</row>
    <row r="247" spans="2:15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</row>
    <row r="248" spans="2:15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</row>
    <row r="249" spans="2:15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</row>
    <row r="250" spans="2:15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</row>
    <row r="251" spans="2:15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</row>
    <row r="252" spans="2:15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</row>
    <row r="253" spans="2:15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</row>
    <row r="254" spans="2:15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</row>
    <row r="255" spans="2:15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</row>
    <row r="256" spans="2:15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</row>
    <row r="257" spans="2:15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</row>
    <row r="258" spans="2:15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</row>
    <row r="259" spans="2:15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</row>
    <row r="260" spans="2:15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</row>
    <row r="261" spans="2:15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</row>
    <row r="262" spans="2:15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</row>
    <row r="263" spans="2:15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</row>
    <row r="264" spans="2:15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</row>
    <row r="265" spans="2:15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</row>
    <row r="266" spans="2:15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</row>
    <row r="267" spans="2:15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</row>
    <row r="268" spans="2:15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</row>
    <row r="269" spans="2:15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</row>
    <row r="270" spans="2:15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</row>
    <row r="271" spans="2:15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</row>
    <row r="272" spans="2:15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</row>
    <row r="273" spans="2:15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</row>
    <row r="274" spans="2:15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</row>
    <row r="275" spans="2:15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</row>
    <row r="276" spans="2:15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</row>
    <row r="277" spans="2:15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</row>
    <row r="278" spans="2:15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</row>
    <row r="279" spans="2:15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</row>
    <row r="280" spans="2:15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</row>
    <row r="281" spans="2:15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</row>
    <row r="282" spans="2:15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</row>
    <row r="283" spans="2:15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</row>
    <row r="284" spans="2:15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</row>
    <row r="285" spans="2:15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</row>
    <row r="286" spans="2:15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</row>
    <row r="287" spans="2:15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</row>
    <row r="288" spans="2:15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</row>
    <row r="289" spans="2:15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</row>
    <row r="290" spans="2:15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</row>
    <row r="291" spans="2:15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</row>
    <row r="292" spans="2:15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</row>
    <row r="293" spans="2:15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</row>
    <row r="294" spans="2:15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</row>
    <row r="295" spans="2:15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</row>
    <row r="296" spans="2:15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</row>
    <row r="297" spans="2:15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</row>
    <row r="298" spans="2:15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</row>
    <row r="299" spans="2:15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</row>
    <row r="300" spans="2:15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</row>
    <row r="301" spans="2:15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</row>
    <row r="302" spans="2:15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</row>
    <row r="303" spans="2:15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</row>
    <row r="304" spans="2:15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</row>
    <row r="305" spans="2:15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</row>
    <row r="306" spans="2:15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</row>
    <row r="307" spans="2:15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</row>
    <row r="308" spans="2:15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</row>
    <row r="309" spans="2:15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</row>
    <row r="310" spans="2:15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</row>
    <row r="311" spans="2:15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</row>
    <row r="312" spans="2:15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</row>
    <row r="313" spans="2:15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</row>
    <row r="314" spans="2:15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</row>
    <row r="315" spans="2:15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</row>
    <row r="316" spans="2:15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</row>
    <row r="317" spans="2:15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</row>
    <row r="318" spans="2:15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</row>
    <row r="319" spans="2:15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</row>
    <row r="320" spans="2:15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</row>
    <row r="321" spans="2:15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</row>
    <row r="322" spans="2:15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</row>
    <row r="323" spans="2:15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</row>
    <row r="324" spans="2:15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</row>
    <row r="325" spans="2:15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</row>
    <row r="326" spans="2:15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</row>
    <row r="327" spans="2:15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</row>
    <row r="328" spans="2:15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</row>
    <row r="329" spans="2:15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</row>
    <row r="330" spans="2:15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</row>
    <row r="331" spans="2:15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</row>
    <row r="332" spans="2:15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</row>
    <row r="333" spans="2:15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</row>
    <row r="334" spans="2:15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</row>
    <row r="335" spans="2:15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</row>
    <row r="336" spans="2:15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</row>
    <row r="337" spans="2:15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</row>
    <row r="338" spans="2:15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</row>
    <row r="339" spans="2:15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</row>
    <row r="340" spans="2:15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</row>
    <row r="341" spans="2:15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</row>
    <row r="342" spans="2:15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</row>
    <row r="343" spans="2:15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</row>
    <row r="344" spans="2:15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</row>
    <row r="345" spans="2:15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</row>
    <row r="346" spans="2:15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</row>
    <row r="347" spans="2:15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</row>
    <row r="348" spans="2:15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</row>
    <row r="349" spans="2:15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</row>
    <row r="350" spans="2:15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</row>
    <row r="351" spans="2:15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</row>
    <row r="352" spans="2:15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</row>
    <row r="353" spans="2:15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</row>
    <row r="354" spans="2:15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</row>
    <row r="355" spans="2:15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</row>
    <row r="356" spans="2:15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</row>
    <row r="357" spans="2:15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</row>
    <row r="358" spans="2:15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</row>
    <row r="359" spans="2:15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</row>
    <row r="360" spans="2:15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</row>
    <row r="361" spans="2:15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</row>
    <row r="362" spans="2:15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</row>
    <row r="363" spans="2:15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</row>
    <row r="364" spans="2:15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</row>
    <row r="365" spans="2:15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</row>
    <row r="366" spans="2:15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</row>
    <row r="367" spans="2:15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</row>
    <row r="368" spans="2:15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</row>
    <row r="369" spans="2:15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</row>
    <row r="370" spans="2:15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</row>
    <row r="371" spans="2:15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</row>
    <row r="372" spans="2:15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</row>
    <row r="373" spans="2:15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</row>
    <row r="374" spans="2:15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</row>
    <row r="375" spans="2:15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</row>
    <row r="376" spans="2:15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</row>
    <row r="377" spans="2:15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</row>
    <row r="378" spans="2:15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</row>
    <row r="379" spans="2:15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</row>
    <row r="380" spans="2:15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</row>
    <row r="381" spans="2:15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</row>
    <row r="382" spans="2:15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</row>
    <row r="383" spans="2:15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</row>
    <row r="384" spans="2:15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</row>
    <row r="385" spans="2:15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</row>
    <row r="386" spans="2:15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</row>
    <row r="387" spans="2:15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</row>
    <row r="388" spans="2:15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</row>
    <row r="389" spans="2:15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</row>
    <row r="390" spans="2:15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</row>
    <row r="391" spans="2:15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</row>
    <row r="392" spans="2:15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</row>
    <row r="393" spans="2:15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</row>
    <row r="394" spans="2:15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</row>
    <row r="395" spans="2:15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</row>
    <row r="396" spans="2:15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</row>
    <row r="397" spans="2:15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</row>
    <row r="398" spans="2:15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</row>
    <row r="399" spans="2:15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</row>
    <row r="400" spans="2:15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</row>
    <row r="401" spans="2:15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</row>
    <row r="402" spans="2:15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</row>
    <row r="403" spans="2:15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</row>
    <row r="404" spans="2:15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</row>
    <row r="405" spans="2:15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</row>
    <row r="406" spans="2:15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</row>
    <row r="407" spans="2:15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</row>
    <row r="408" spans="2:15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</row>
    <row r="409" spans="2:15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</row>
    <row r="410" spans="2:15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</row>
    <row r="411" spans="2:15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</row>
    <row r="412" spans="2:15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</row>
    <row r="413" spans="2:15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</row>
    <row r="414" spans="2:15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</row>
    <row r="415" spans="2:15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</row>
    <row r="416" spans="2:15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</row>
    <row r="417" spans="2:15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</row>
    <row r="418" spans="2:15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</row>
    <row r="419" spans="2:15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</row>
    <row r="420" spans="2:15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</row>
    <row r="421" spans="2:15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</row>
    <row r="422" spans="2:15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</row>
    <row r="423" spans="2:15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</row>
    <row r="424" spans="2:15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</row>
    <row r="425" spans="2:15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</row>
    <row r="426" spans="2:15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</row>
    <row r="427" spans="2:15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</row>
    <row r="428" spans="2:15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</row>
    <row r="429" spans="2:15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</row>
    <row r="430" spans="2:15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</row>
    <row r="431" spans="2:15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</row>
    <row r="432" spans="2:15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</row>
    <row r="433" spans="2:15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</row>
    <row r="434" spans="2:15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</row>
    <row r="435" spans="2:15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</row>
    <row r="436" spans="2:15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</row>
    <row r="437" spans="2:15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</row>
    <row r="438" spans="2:15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</row>
    <row r="439" spans="2:15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</row>
    <row r="440" spans="2:15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</row>
    <row r="441" spans="2:15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</row>
    <row r="442" spans="2:15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</row>
    <row r="443" spans="2:15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</row>
    <row r="444" spans="2:15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</row>
    <row r="445" spans="2:15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</row>
    <row r="446" spans="2:15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</row>
    <row r="447" spans="2:15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</row>
    <row r="448" spans="2:15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</row>
    <row r="449" spans="2:15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</row>
    <row r="450" spans="2:15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</row>
    <row r="451" spans="2:15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</row>
    <row r="452" spans="2:15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</row>
    <row r="453" spans="2:15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</row>
    <row r="454" spans="2:15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</row>
    <row r="455" spans="2:15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</row>
    <row r="456" spans="2:15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</row>
    <row r="457" spans="2:15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</row>
    <row r="458" spans="2:15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</row>
    <row r="459" spans="2:15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</row>
    <row r="460" spans="2:15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</row>
    <row r="461" spans="2:15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</row>
    <row r="462" spans="2:15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</row>
    <row r="463" spans="2:15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</row>
    <row r="464" spans="2:15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</row>
    <row r="465" spans="2:15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</row>
    <row r="466" spans="2:15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</row>
    <row r="467" spans="2:15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</row>
    <row r="468" spans="2:15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</row>
    <row r="469" spans="2:15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</row>
    <row r="470" spans="2:15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</row>
    <row r="471" spans="2:15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</row>
    <row r="472" spans="2:15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</row>
    <row r="473" spans="2:15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</row>
    <row r="474" spans="2:15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</row>
    <row r="475" spans="2:15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</row>
    <row r="476" spans="2:15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</row>
    <row r="477" spans="2:15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</row>
    <row r="478" spans="2:15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</row>
    <row r="479" spans="2:15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</row>
    <row r="480" spans="2:15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</row>
    <row r="481" spans="2:15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</row>
    <row r="482" spans="2:15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</row>
    <row r="483" spans="2:15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</row>
    <row r="484" spans="2:15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</row>
    <row r="485" spans="2:15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</row>
    <row r="486" spans="2:15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</row>
    <row r="487" spans="2:15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</row>
    <row r="488" spans="2:15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</row>
    <row r="489" spans="2:15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</row>
    <row r="490" spans="2:15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</row>
    <row r="491" spans="2:15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</row>
    <row r="492" spans="2:15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</row>
    <row r="493" spans="2:15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</row>
    <row r="494" spans="2:15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</row>
    <row r="495" spans="2:15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</row>
    <row r="496" spans="2:15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</row>
    <row r="497" spans="2:15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</row>
    <row r="498" spans="2:15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</row>
    <row r="499" spans="2:15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</row>
    <row r="500" spans="2:15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</row>
    <row r="501" spans="2:15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</row>
    <row r="502" spans="2:15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</row>
    <row r="503" spans="2:15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</row>
    <row r="504" spans="2:15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</row>
    <row r="505" spans="2:15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</row>
    <row r="506" spans="2:15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</row>
    <row r="507" spans="2:15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</row>
    <row r="508" spans="2:15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</row>
    <row r="509" spans="2:15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</row>
    <row r="510" spans="2:15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</row>
    <row r="511" spans="2:15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</row>
    <row r="512" spans="2:15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</row>
    <row r="513" spans="2:15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</row>
    <row r="514" spans="2:15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</row>
    <row r="515" spans="2:15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</row>
    <row r="516" spans="2:15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</row>
    <row r="517" spans="2:15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</row>
    <row r="518" spans="2:15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</row>
    <row r="519" spans="2:15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</row>
    <row r="520" spans="2:15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</row>
    <row r="521" spans="2:15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</row>
    <row r="522" spans="2:15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</row>
    <row r="523" spans="2:15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</row>
    <row r="524" spans="2:15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</row>
    <row r="525" spans="2:15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</row>
    <row r="526" spans="2:15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</row>
    <row r="527" spans="2:15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</row>
    <row r="528" spans="2:15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</row>
    <row r="529" spans="2:15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</row>
    <row r="530" spans="2:15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</row>
    <row r="531" spans="2:15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</row>
    <row r="532" spans="2:15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</row>
    <row r="533" spans="2:15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</row>
    <row r="534" spans="2:15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</row>
    <row r="535" spans="2:15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</row>
    <row r="536" spans="2:15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</row>
    <row r="537" spans="2:15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</row>
    <row r="538" spans="2:15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</row>
    <row r="539" spans="2:15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</row>
    <row r="540" spans="2:15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</row>
    <row r="541" spans="2:15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</row>
    <row r="542" spans="2:15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</row>
    <row r="543" spans="2:15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</row>
    <row r="544" spans="2:15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</row>
    <row r="545" spans="2:15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</row>
    <row r="546" spans="2:15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</row>
    <row r="547" spans="2:15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</row>
    <row r="548" spans="2:15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  <c r="M548" s="163"/>
      <c r="N548" s="163"/>
      <c r="O548" s="163"/>
    </row>
    <row r="549" spans="2:15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  <c r="M549" s="163"/>
      <c r="N549" s="163"/>
      <c r="O549" s="163"/>
    </row>
    <row r="550" spans="2:15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  <c r="M550" s="163"/>
      <c r="N550" s="163"/>
      <c r="O550" s="163"/>
    </row>
    <row r="551" spans="2:15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</row>
    <row r="552" spans="2:15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</row>
    <row r="553" spans="2:15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  <c r="M553" s="163"/>
      <c r="N553" s="163"/>
      <c r="O553" s="163"/>
    </row>
    <row r="554" spans="2:15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  <c r="M554" s="163"/>
      <c r="N554" s="163"/>
      <c r="O554" s="163"/>
    </row>
    <row r="555" spans="2:15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  <c r="M555" s="163"/>
      <c r="N555" s="163"/>
      <c r="O555" s="163"/>
    </row>
    <row r="556" spans="2:15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  <c r="M556" s="163"/>
      <c r="N556" s="163"/>
      <c r="O556" s="163"/>
    </row>
    <row r="557" spans="2:15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</row>
    <row r="558" spans="2:15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  <c r="M558" s="163"/>
      <c r="N558" s="163"/>
      <c r="O558" s="163"/>
    </row>
    <row r="559" spans="2:15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  <c r="M559" s="163"/>
      <c r="N559" s="163"/>
      <c r="O559" s="163"/>
    </row>
    <row r="560" spans="2:15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  <c r="M560" s="163"/>
      <c r="N560" s="163"/>
      <c r="O560" s="163"/>
    </row>
    <row r="561" spans="2:15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</row>
    <row r="562" spans="2:15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  <c r="M562" s="163"/>
      <c r="N562" s="163"/>
      <c r="O562" s="163"/>
    </row>
    <row r="563" spans="2:15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  <c r="M563" s="163"/>
      <c r="N563" s="163"/>
      <c r="O563" s="163"/>
    </row>
    <row r="564" spans="2:15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</row>
    <row r="565" spans="2:15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</row>
    <row r="566" spans="2:15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</row>
    <row r="567" spans="2:15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</row>
    <row r="568" spans="2:15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</row>
    <row r="569" spans="2:15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</row>
    <row r="570" spans="2:15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</row>
    <row r="571" spans="2:15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</row>
    <row r="572" spans="2:15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  <c r="M572" s="163"/>
      <c r="N572" s="163"/>
      <c r="O572" s="163"/>
    </row>
    <row r="573" spans="2:15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  <c r="M573" s="163"/>
      <c r="N573" s="163"/>
      <c r="O573" s="163"/>
    </row>
    <row r="574" spans="2:15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  <c r="M574" s="163"/>
      <c r="N574" s="163"/>
      <c r="O574" s="163"/>
    </row>
    <row r="575" spans="2:15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  <c r="M575" s="163"/>
      <c r="N575" s="163"/>
      <c r="O575" s="163"/>
    </row>
    <row r="576" spans="2:15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  <c r="M576" s="163"/>
      <c r="N576" s="163"/>
      <c r="O576" s="163"/>
    </row>
    <row r="577" spans="2:15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  <c r="M577" s="163"/>
      <c r="N577" s="163"/>
      <c r="O577" s="163"/>
    </row>
    <row r="578" spans="2:15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  <c r="M578" s="163"/>
      <c r="N578" s="163"/>
      <c r="O578" s="163"/>
    </row>
    <row r="579" spans="2:15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  <c r="M579" s="163"/>
      <c r="N579" s="163"/>
      <c r="O579" s="163"/>
    </row>
    <row r="580" spans="2:15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</row>
    <row r="581" spans="2:15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</row>
    <row r="582" spans="2:15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  <c r="M582" s="163"/>
      <c r="N582" s="163"/>
      <c r="O582" s="163"/>
    </row>
    <row r="583" spans="2:15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  <c r="M583" s="163"/>
      <c r="N583" s="163"/>
      <c r="O583" s="163"/>
    </row>
    <row r="584" spans="2:15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  <c r="M584" s="163"/>
      <c r="N584" s="163"/>
      <c r="O584" s="163"/>
    </row>
    <row r="585" spans="2:15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  <c r="M585" s="163"/>
      <c r="N585" s="163"/>
      <c r="O585" s="163"/>
    </row>
    <row r="586" spans="2:15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  <c r="M586" s="163"/>
      <c r="N586" s="163"/>
      <c r="O586" s="163"/>
    </row>
    <row r="587" spans="2:15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  <c r="M587" s="163"/>
      <c r="N587" s="163"/>
      <c r="O587" s="163"/>
    </row>
    <row r="588" spans="2:15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  <c r="M588" s="163"/>
      <c r="N588" s="163"/>
      <c r="O588" s="163"/>
    </row>
    <row r="589" spans="2:15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  <c r="M589" s="163"/>
      <c r="N589" s="163"/>
      <c r="O589" s="163"/>
    </row>
    <row r="590" spans="2:15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  <c r="M590" s="163"/>
      <c r="N590" s="163"/>
      <c r="O590" s="163"/>
    </row>
    <row r="591" spans="2:15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  <c r="M591" s="163"/>
      <c r="N591" s="163"/>
      <c r="O591" s="163"/>
    </row>
    <row r="592" spans="2:15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  <c r="M592" s="163"/>
      <c r="N592" s="163"/>
      <c r="O592" s="163"/>
    </row>
    <row r="593" spans="2:15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  <c r="M593" s="163"/>
      <c r="N593" s="163"/>
      <c r="O593" s="163"/>
    </row>
    <row r="594" spans="2:15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  <c r="M594" s="163"/>
      <c r="N594" s="163"/>
      <c r="O594" s="163"/>
    </row>
    <row r="595" spans="2:15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  <c r="M595" s="163"/>
      <c r="N595" s="163"/>
      <c r="O595" s="163"/>
    </row>
    <row r="596" spans="2:15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  <c r="M596" s="163"/>
      <c r="N596" s="163"/>
      <c r="O596" s="163"/>
    </row>
    <row r="597" spans="2:15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</row>
    <row r="598" spans="2:15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  <c r="M598" s="163"/>
      <c r="N598" s="163"/>
      <c r="O598" s="163"/>
    </row>
    <row r="599" spans="2:15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  <c r="M599" s="163"/>
      <c r="N599" s="163"/>
      <c r="O599" s="163"/>
    </row>
    <row r="600" spans="2:15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  <c r="M600" s="163"/>
      <c r="N600" s="163"/>
      <c r="O600" s="163"/>
    </row>
    <row r="601" spans="2:15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  <c r="M601" s="163"/>
      <c r="N601" s="163"/>
      <c r="O601" s="163"/>
    </row>
    <row r="602" spans="2:15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  <c r="M602" s="163"/>
      <c r="N602" s="163"/>
      <c r="O602" s="163"/>
    </row>
    <row r="603" spans="2:15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  <c r="M603" s="163"/>
      <c r="N603" s="163"/>
      <c r="O603" s="163"/>
    </row>
    <row r="604" spans="2:15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</row>
    <row r="605" spans="2:15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</row>
    <row r="606" spans="2:15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  <c r="M606" s="163"/>
      <c r="N606" s="163"/>
      <c r="O606" s="163"/>
    </row>
    <row r="607" spans="2:15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  <c r="M607" s="163"/>
      <c r="N607" s="163"/>
      <c r="O607" s="163"/>
    </row>
    <row r="608" spans="2:15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  <c r="M608" s="163"/>
      <c r="N608" s="163"/>
      <c r="O608" s="163"/>
    </row>
    <row r="609" spans="2:15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  <c r="M609" s="163"/>
      <c r="N609" s="163"/>
      <c r="O609" s="163"/>
    </row>
    <row r="610" spans="2:15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  <c r="M610" s="163"/>
      <c r="N610" s="163"/>
      <c r="O610" s="163"/>
    </row>
    <row r="611" spans="2:15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  <c r="M611" s="163"/>
      <c r="N611" s="163"/>
      <c r="O611" s="163"/>
    </row>
    <row r="612" spans="2:15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  <c r="M612" s="163"/>
      <c r="N612" s="163"/>
      <c r="O612" s="163"/>
    </row>
    <row r="613" spans="2:15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  <c r="M613" s="163"/>
      <c r="N613" s="163"/>
      <c r="O613" s="163"/>
    </row>
    <row r="614" spans="2:15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</row>
    <row r="615" spans="2:15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  <c r="M615" s="163"/>
      <c r="N615" s="163"/>
      <c r="O615" s="163"/>
    </row>
    <row r="616" spans="2:15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  <c r="M616" s="163"/>
      <c r="N616" s="163"/>
      <c r="O616" s="163"/>
    </row>
    <row r="617" spans="2:15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  <c r="M617" s="163"/>
      <c r="N617" s="163"/>
      <c r="O617" s="163"/>
    </row>
    <row r="618" spans="2:15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  <c r="M618" s="163"/>
      <c r="N618" s="163"/>
      <c r="O618" s="163"/>
    </row>
    <row r="619" spans="2:15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  <c r="M619" s="163"/>
      <c r="N619" s="163"/>
      <c r="O619" s="163"/>
    </row>
    <row r="620" spans="2:15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  <c r="M620" s="163"/>
      <c r="N620" s="163"/>
      <c r="O620" s="163"/>
    </row>
    <row r="621" spans="2:15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  <c r="M621" s="163"/>
      <c r="N621" s="163"/>
      <c r="O621" s="163"/>
    </row>
    <row r="622" spans="2:15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  <c r="M622" s="163"/>
      <c r="N622" s="163"/>
      <c r="O622" s="163"/>
    </row>
    <row r="623" spans="2:15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  <c r="M623" s="163"/>
      <c r="N623" s="163"/>
      <c r="O623" s="163"/>
    </row>
    <row r="624" spans="2:15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  <c r="M624" s="163"/>
      <c r="N624" s="163"/>
      <c r="O624" s="163"/>
    </row>
    <row r="625" spans="2:15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  <c r="M625" s="163"/>
      <c r="N625" s="163"/>
      <c r="O625" s="163"/>
    </row>
    <row r="626" spans="2:15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</row>
    <row r="627" spans="2:15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  <c r="M627" s="163"/>
      <c r="N627" s="163"/>
      <c r="O627" s="163"/>
    </row>
    <row r="628" spans="2:15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  <c r="M628" s="163"/>
      <c r="N628" s="163"/>
      <c r="O628" s="163"/>
    </row>
    <row r="629" spans="2:15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  <c r="M629" s="163"/>
      <c r="N629" s="163"/>
      <c r="O629" s="163"/>
    </row>
    <row r="630" spans="2:15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  <c r="M630" s="163"/>
      <c r="N630" s="163"/>
      <c r="O630" s="163"/>
    </row>
    <row r="631" spans="2:15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</row>
    <row r="632" spans="2:15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  <c r="M632" s="163"/>
      <c r="N632" s="163"/>
      <c r="O632" s="163"/>
    </row>
    <row r="633" spans="2:15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  <c r="M633" s="163"/>
      <c r="N633" s="163"/>
      <c r="O633" s="163"/>
    </row>
    <row r="634" spans="2:15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  <c r="M634" s="163"/>
      <c r="N634" s="163"/>
      <c r="O634" s="163"/>
    </row>
    <row r="635" spans="2:15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</row>
    <row r="636" spans="2:15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</row>
    <row r="637" spans="2:15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</row>
    <row r="638" spans="2:15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</row>
    <row r="639" spans="2:15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</row>
    <row r="640" spans="2:15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</row>
    <row r="641" spans="2:15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  <c r="M641" s="163"/>
      <c r="N641" s="163"/>
      <c r="O641" s="163"/>
    </row>
    <row r="642" spans="2:15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  <c r="M642" s="163"/>
      <c r="N642" s="163"/>
      <c r="O642" s="163"/>
    </row>
    <row r="643" spans="2:15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  <c r="M643" s="163"/>
      <c r="N643" s="163"/>
      <c r="O643" s="163"/>
    </row>
    <row r="644" spans="2:15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  <c r="M644" s="163"/>
      <c r="N644" s="163"/>
      <c r="O644" s="163"/>
    </row>
    <row r="645" spans="2:15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  <c r="M645" s="163"/>
      <c r="N645" s="163"/>
      <c r="O645" s="163"/>
    </row>
    <row r="646" spans="2:15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</row>
    <row r="647" spans="2:15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</row>
    <row r="648" spans="2:15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</row>
    <row r="649" spans="2:15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</row>
    <row r="650" spans="2:15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</row>
    <row r="651" spans="2:15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</row>
    <row r="652" spans="2:15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</row>
    <row r="653" spans="2:15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  <c r="M653" s="163"/>
      <c r="N653" s="163"/>
      <c r="O653" s="163"/>
    </row>
    <row r="654" spans="2:15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</row>
    <row r="655" spans="2:15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</row>
    <row r="656" spans="2:15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</row>
    <row r="657" spans="2:15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</row>
    <row r="658" spans="2:15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</row>
    <row r="659" spans="2:15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  <c r="M659" s="163"/>
      <c r="N659" s="163"/>
      <c r="O659" s="163"/>
    </row>
    <row r="660" spans="2:15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  <c r="M660" s="163"/>
      <c r="N660" s="163"/>
      <c r="O660" s="163"/>
    </row>
    <row r="661" spans="2:15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  <c r="M661" s="163"/>
      <c r="N661" s="163"/>
      <c r="O661" s="163"/>
    </row>
    <row r="662" spans="2:15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  <c r="M662" s="163"/>
      <c r="N662" s="163"/>
      <c r="O662" s="163"/>
    </row>
    <row r="663" spans="2:15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  <c r="M663" s="163"/>
      <c r="N663" s="163"/>
      <c r="O663" s="163"/>
    </row>
    <row r="664" spans="2:15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  <c r="M664" s="163"/>
      <c r="N664" s="163"/>
      <c r="O664" s="163"/>
    </row>
    <row r="665" spans="2:15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</row>
    <row r="666" spans="2:15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</row>
    <row r="667" spans="2:15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</row>
    <row r="668" spans="2:15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</row>
    <row r="669" spans="2:15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  <c r="M669" s="163"/>
      <c r="N669" s="163"/>
      <c r="O669" s="163"/>
    </row>
    <row r="670" spans="2:15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  <c r="M670" s="163"/>
      <c r="N670" s="163"/>
      <c r="O670" s="163"/>
    </row>
    <row r="671" spans="2:15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  <c r="M671" s="163"/>
      <c r="N671" s="163"/>
      <c r="O671" s="163"/>
    </row>
    <row r="672" spans="2:15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  <c r="M672" s="163"/>
      <c r="N672" s="163"/>
      <c r="O672" s="163"/>
    </row>
    <row r="673" spans="2:15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  <c r="M673" s="163"/>
      <c r="N673" s="163"/>
      <c r="O673" s="163"/>
    </row>
    <row r="674" spans="2:15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  <c r="M674" s="163"/>
      <c r="N674" s="163"/>
      <c r="O674" s="163"/>
    </row>
    <row r="675" spans="2:15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  <c r="M675" s="163"/>
      <c r="N675" s="163"/>
      <c r="O675" s="163"/>
    </row>
    <row r="676" spans="2:15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  <c r="M676" s="163"/>
      <c r="N676" s="163"/>
      <c r="O676" s="163"/>
    </row>
    <row r="677" spans="2:15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  <c r="M677" s="163"/>
      <c r="N677" s="163"/>
      <c r="O677" s="163"/>
    </row>
    <row r="678" spans="2:15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  <c r="M678" s="163"/>
      <c r="N678" s="163"/>
      <c r="O678" s="163"/>
    </row>
    <row r="679" spans="2:15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  <c r="M679" s="163"/>
      <c r="N679" s="163"/>
      <c r="O679" s="163"/>
    </row>
    <row r="680" spans="2:15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  <c r="M680" s="163"/>
      <c r="N680" s="163"/>
      <c r="O680" s="163"/>
    </row>
    <row r="681" spans="2:15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  <c r="M681" s="163"/>
      <c r="N681" s="163"/>
      <c r="O681" s="163"/>
    </row>
    <row r="682" spans="2:15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</row>
    <row r="683" spans="2:15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</row>
    <row r="684" spans="2:15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  <c r="M684" s="163"/>
      <c r="N684" s="163"/>
      <c r="O684" s="163"/>
    </row>
    <row r="685" spans="2:15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  <c r="M685" s="163"/>
      <c r="N685" s="163"/>
      <c r="O685" s="163"/>
    </row>
    <row r="686" spans="2:15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  <c r="M686" s="163"/>
      <c r="N686" s="163"/>
      <c r="O686" s="163"/>
    </row>
    <row r="687" spans="2:15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  <c r="M687" s="163"/>
      <c r="N687" s="163"/>
      <c r="O687" s="163"/>
    </row>
    <row r="688" spans="2:15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  <c r="M688" s="163"/>
      <c r="N688" s="163"/>
      <c r="O688" s="163"/>
    </row>
    <row r="689" spans="2:15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  <c r="M689" s="163"/>
      <c r="N689" s="163"/>
      <c r="O689" s="163"/>
    </row>
    <row r="690" spans="2:15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  <c r="M690" s="163"/>
      <c r="N690" s="163"/>
      <c r="O690" s="163"/>
    </row>
    <row r="691" spans="2:15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  <c r="M691" s="163"/>
      <c r="N691" s="163"/>
      <c r="O691" s="163"/>
    </row>
    <row r="692" spans="2:15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</row>
    <row r="693" spans="2:15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</row>
    <row r="694" spans="2:15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  <c r="M694" s="163"/>
      <c r="N694" s="163"/>
      <c r="O694" s="163"/>
    </row>
    <row r="695" spans="2:15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  <c r="M695" s="163"/>
      <c r="N695" s="163"/>
      <c r="O695" s="163"/>
    </row>
    <row r="696" spans="2:15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  <c r="M696" s="163"/>
      <c r="N696" s="163"/>
      <c r="O696" s="163"/>
    </row>
    <row r="697" spans="2:15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  <c r="M697" s="163"/>
      <c r="N697" s="163"/>
      <c r="O697" s="163"/>
    </row>
    <row r="698" spans="2:15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  <c r="M698" s="163"/>
      <c r="N698" s="163"/>
      <c r="O698" s="163"/>
    </row>
    <row r="699" spans="2:15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  <c r="M699" s="163"/>
      <c r="N699" s="163"/>
      <c r="O699" s="163"/>
    </row>
    <row r="700" spans="2:15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  <c r="M700" s="163"/>
      <c r="N700" s="163"/>
      <c r="O700" s="163"/>
    </row>
    <row r="701" spans="2:15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  <c r="M701" s="163"/>
      <c r="N701" s="163"/>
      <c r="O701" s="163"/>
    </row>
    <row r="702" spans="2:15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3"/>
    </row>
    <row r="703" spans="2:15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</row>
    <row r="704" spans="2:15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</row>
    <row r="705" spans="2:15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</row>
    <row r="706" spans="2:15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</row>
    <row r="707" spans="2:15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</row>
    <row r="708" spans="2:15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  <c r="M708" s="163"/>
      <c r="N708" s="163"/>
      <c r="O708" s="163"/>
    </row>
    <row r="709" spans="2:15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  <c r="M709" s="163"/>
      <c r="N709" s="163"/>
      <c r="O709" s="163"/>
    </row>
    <row r="710" spans="2:15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</row>
    <row r="711" spans="2:15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  <c r="M711" s="163"/>
      <c r="N711" s="163"/>
      <c r="O711" s="163"/>
    </row>
    <row r="712" spans="2:15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  <c r="M712" s="163"/>
      <c r="N712" s="163"/>
      <c r="O712" s="163"/>
    </row>
    <row r="713" spans="2:15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  <c r="M713" s="163"/>
      <c r="N713" s="163"/>
      <c r="O713" s="163"/>
    </row>
    <row r="714" spans="2:15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  <c r="M714" s="163"/>
      <c r="N714" s="163"/>
      <c r="O714" s="163"/>
    </row>
    <row r="715" spans="2:15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  <c r="M715" s="163"/>
      <c r="N715" s="163"/>
      <c r="O715" s="163"/>
    </row>
    <row r="716" spans="2:15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  <c r="M716" s="163"/>
      <c r="N716" s="163"/>
      <c r="O716" s="163"/>
    </row>
    <row r="717" spans="2:15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  <c r="M717" s="163"/>
      <c r="N717" s="163"/>
      <c r="O717" s="163"/>
    </row>
    <row r="718" spans="2:15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  <c r="M718" s="163"/>
      <c r="N718" s="163"/>
      <c r="O718" s="163"/>
    </row>
    <row r="719" spans="2:15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  <c r="M719" s="163"/>
      <c r="N719" s="163"/>
      <c r="O719" s="163"/>
    </row>
    <row r="720" spans="2:15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  <c r="M720" s="163"/>
      <c r="N720" s="163"/>
      <c r="O720" s="163"/>
    </row>
    <row r="721" spans="2:15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  <c r="M721" s="163"/>
      <c r="N721" s="163"/>
      <c r="O721" s="163"/>
    </row>
    <row r="722" spans="2:15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  <c r="M722" s="163"/>
      <c r="N722" s="163"/>
      <c r="O722" s="163"/>
    </row>
    <row r="723" spans="2:15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  <c r="M723" s="163"/>
      <c r="N723" s="163"/>
      <c r="O723" s="163"/>
    </row>
    <row r="724" spans="2:15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  <c r="M724" s="163"/>
      <c r="N724" s="163"/>
      <c r="O724" s="163"/>
    </row>
    <row r="725" spans="2:15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  <c r="M725" s="163"/>
      <c r="N725" s="163"/>
      <c r="O725" s="163"/>
    </row>
    <row r="726" spans="2:15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</row>
    <row r="727" spans="2:15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</row>
    <row r="728" spans="2:15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  <c r="M728" s="163"/>
      <c r="N728" s="163"/>
      <c r="O728" s="163"/>
    </row>
    <row r="729" spans="2:15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  <c r="M729" s="163"/>
      <c r="N729" s="163"/>
      <c r="O729" s="163"/>
    </row>
    <row r="730" spans="2:15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  <c r="M730" s="163"/>
      <c r="N730" s="163"/>
      <c r="O730" s="163"/>
    </row>
    <row r="731" spans="2:15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  <c r="M731" s="163"/>
      <c r="N731" s="163"/>
      <c r="O731" s="163"/>
    </row>
    <row r="732" spans="2:15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  <c r="M732" s="163"/>
      <c r="N732" s="163"/>
      <c r="O732" s="163"/>
    </row>
    <row r="733" spans="2:15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  <c r="M733" s="163"/>
      <c r="N733" s="163"/>
      <c r="O733" s="163"/>
    </row>
    <row r="734" spans="2:15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  <c r="M734" s="163"/>
      <c r="N734" s="163"/>
      <c r="O734" s="163"/>
    </row>
    <row r="735" spans="2:15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</row>
    <row r="736" spans="2:15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</row>
    <row r="737" spans="2:15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  <c r="M737" s="163"/>
      <c r="N737" s="163"/>
      <c r="O737" s="163"/>
    </row>
    <row r="738" spans="2:15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  <c r="M738" s="163"/>
      <c r="N738" s="163"/>
      <c r="O738" s="163"/>
    </row>
    <row r="739" spans="2:15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</row>
    <row r="740" spans="2:15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  <c r="M740" s="163"/>
      <c r="N740" s="163"/>
      <c r="O740" s="163"/>
    </row>
    <row r="741" spans="2:15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  <c r="M741" s="163"/>
      <c r="N741" s="163"/>
      <c r="O741" s="163"/>
    </row>
    <row r="742" spans="2:15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  <c r="M742" s="163"/>
      <c r="N742" s="163"/>
      <c r="O742" s="163"/>
    </row>
    <row r="743" spans="2:15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  <c r="M743" s="163"/>
      <c r="N743" s="163"/>
      <c r="O743" s="163"/>
    </row>
    <row r="744" spans="2:15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</row>
    <row r="745" spans="2:15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</row>
    <row r="746" spans="2:15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</row>
    <row r="747" spans="2:15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</row>
    <row r="748" spans="2:15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</row>
    <row r="749" spans="2:15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</row>
    <row r="750" spans="2:15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</row>
    <row r="751" spans="2:15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</row>
    <row r="752" spans="2:15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</row>
    <row r="753" spans="2:15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  <c r="M753" s="163"/>
      <c r="N753" s="163"/>
      <c r="O753" s="163"/>
    </row>
    <row r="754" spans="2:15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  <c r="M754" s="163"/>
      <c r="N754" s="163"/>
      <c r="O754" s="163"/>
    </row>
    <row r="755" spans="2:15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</row>
    <row r="756" spans="2:15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  <c r="M756" s="163"/>
      <c r="N756" s="163"/>
      <c r="O756" s="163"/>
    </row>
    <row r="757" spans="2:15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  <c r="M757" s="163"/>
      <c r="N757" s="163"/>
      <c r="O757" s="163"/>
    </row>
    <row r="758" spans="2:15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3"/>
    </row>
    <row r="759" spans="2:15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  <c r="M759" s="163"/>
      <c r="N759" s="163"/>
      <c r="O759" s="163"/>
    </row>
    <row r="760" spans="2:15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  <c r="M760" s="163"/>
      <c r="N760" s="163"/>
      <c r="O760" s="163"/>
    </row>
    <row r="761" spans="2:15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  <c r="M761" s="163"/>
      <c r="N761" s="163"/>
      <c r="O761" s="163"/>
    </row>
    <row r="762" spans="2:15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  <c r="M762" s="163"/>
      <c r="N762" s="163"/>
      <c r="O762" s="163"/>
    </row>
    <row r="763" spans="2:15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  <c r="M763" s="163"/>
      <c r="N763" s="163"/>
      <c r="O763" s="163"/>
    </row>
    <row r="764" spans="2:15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163"/>
    </row>
    <row r="765" spans="2:15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  <c r="M765" s="163"/>
      <c r="N765" s="163"/>
      <c r="O765" s="163"/>
    </row>
    <row r="766" spans="2:15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  <c r="M766" s="163"/>
      <c r="N766" s="163"/>
      <c r="O766" s="163"/>
    </row>
    <row r="767" spans="2:15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</row>
    <row r="768" spans="2:15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  <c r="M768" s="163"/>
      <c r="N768" s="163"/>
      <c r="O768" s="163"/>
    </row>
    <row r="769" spans="2:15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  <c r="M769" s="163"/>
      <c r="N769" s="163"/>
      <c r="O769" s="163"/>
    </row>
    <row r="770" spans="2:15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</row>
    <row r="771" spans="2:15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</row>
    <row r="772" spans="2:15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  <c r="M772" s="163"/>
      <c r="N772" s="163"/>
      <c r="O772" s="163"/>
    </row>
    <row r="773" spans="2:15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  <c r="M773" s="163"/>
      <c r="N773" s="163"/>
      <c r="O773" s="163"/>
    </row>
    <row r="774" spans="2:15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  <c r="M774" s="163"/>
      <c r="N774" s="163"/>
      <c r="O774" s="163"/>
    </row>
    <row r="775" spans="2:15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  <c r="M775" s="163"/>
      <c r="N775" s="163"/>
      <c r="O775" s="163"/>
    </row>
    <row r="776" spans="2:15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  <c r="M776" s="163"/>
      <c r="N776" s="163"/>
      <c r="O776" s="163"/>
    </row>
    <row r="777" spans="2:15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  <c r="M777" s="163"/>
      <c r="N777" s="163"/>
      <c r="O777" s="163"/>
    </row>
    <row r="778" spans="2:15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</row>
    <row r="779" spans="2:15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  <c r="M779" s="163"/>
      <c r="N779" s="163"/>
      <c r="O779" s="163"/>
    </row>
    <row r="780" spans="2:15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  <c r="M780" s="163"/>
      <c r="N780" s="163"/>
      <c r="O780" s="163"/>
    </row>
    <row r="781" spans="2:15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  <c r="M781" s="163"/>
      <c r="N781" s="163"/>
      <c r="O781" s="163"/>
    </row>
    <row r="782" spans="2:15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  <c r="M782" s="163"/>
      <c r="N782" s="163"/>
      <c r="O782" s="163"/>
    </row>
    <row r="783" spans="2:15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  <c r="M783" s="163"/>
      <c r="N783" s="163"/>
      <c r="O783" s="163"/>
    </row>
    <row r="784" spans="2:15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  <c r="M784" s="163"/>
      <c r="N784" s="163"/>
      <c r="O784" s="163"/>
    </row>
    <row r="785" spans="2:15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  <c r="M785" s="163"/>
      <c r="N785" s="163"/>
      <c r="O785" s="163"/>
    </row>
    <row r="786" spans="2:15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  <c r="M786" s="163"/>
      <c r="N786" s="163"/>
      <c r="O786" s="163"/>
    </row>
    <row r="787" spans="2:15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</row>
    <row r="788" spans="2:15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  <c r="M788" s="163"/>
      <c r="N788" s="163"/>
      <c r="O788" s="163"/>
    </row>
    <row r="789" spans="2:15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  <c r="M789" s="163"/>
      <c r="N789" s="163"/>
      <c r="O789" s="163"/>
    </row>
    <row r="790" spans="2:15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  <c r="M790" s="163"/>
      <c r="N790" s="163"/>
      <c r="O790" s="163"/>
    </row>
    <row r="791" spans="2:15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  <c r="M791" s="163"/>
      <c r="N791" s="163"/>
      <c r="O791" s="163"/>
    </row>
    <row r="792" spans="2:15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  <c r="M792" s="163"/>
      <c r="N792" s="163"/>
      <c r="O792" s="163"/>
    </row>
    <row r="793" spans="2:15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  <c r="M793" s="163"/>
      <c r="N793" s="163"/>
      <c r="O793" s="163"/>
    </row>
    <row r="794" spans="2:15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</row>
    <row r="795" spans="2:15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  <c r="M795" s="163"/>
      <c r="N795" s="163"/>
      <c r="O795" s="163"/>
    </row>
    <row r="796" spans="2:15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  <c r="M796" s="163"/>
      <c r="N796" s="163"/>
      <c r="O796" s="163"/>
    </row>
    <row r="797" spans="2:15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  <c r="M797" s="163"/>
      <c r="N797" s="163"/>
      <c r="O797" s="163"/>
    </row>
    <row r="798" spans="2:15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  <c r="M798" s="163"/>
      <c r="N798" s="163"/>
      <c r="O798" s="163"/>
    </row>
    <row r="799" spans="2:15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  <c r="M799" s="163"/>
      <c r="N799" s="163"/>
      <c r="O799" s="163"/>
    </row>
    <row r="800" spans="2:15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  <c r="M800" s="163"/>
      <c r="N800" s="163"/>
      <c r="O800" s="163"/>
    </row>
    <row r="801" spans="2:15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  <c r="M801" s="163"/>
      <c r="N801" s="163"/>
      <c r="O801" s="163"/>
    </row>
    <row r="802" spans="2:15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  <c r="M802" s="163"/>
      <c r="N802" s="163"/>
      <c r="O802" s="163"/>
    </row>
    <row r="803" spans="2:15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  <c r="M803" s="163"/>
      <c r="N803" s="163"/>
      <c r="O803" s="163"/>
    </row>
    <row r="804" spans="2:15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  <c r="M804" s="163"/>
      <c r="N804" s="163"/>
      <c r="O804" s="163"/>
    </row>
    <row r="805" spans="2:15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  <c r="M805" s="163"/>
      <c r="N805" s="163"/>
      <c r="O805" s="163"/>
    </row>
    <row r="806" spans="2:15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  <c r="M806" s="163"/>
      <c r="N806" s="163"/>
      <c r="O806" s="163"/>
    </row>
    <row r="807" spans="2:15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  <c r="M807" s="163"/>
      <c r="N807" s="163"/>
      <c r="O807" s="163"/>
    </row>
    <row r="808" spans="2:15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  <c r="M808" s="163"/>
      <c r="N808" s="163"/>
      <c r="O808" s="163"/>
    </row>
    <row r="809" spans="2:15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  <c r="M809" s="163"/>
      <c r="N809" s="163"/>
      <c r="O809" s="163"/>
    </row>
    <row r="810" spans="2:15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  <c r="M810" s="163"/>
      <c r="N810" s="163"/>
      <c r="O810" s="163"/>
    </row>
    <row r="811" spans="2:15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  <c r="M811" s="163"/>
      <c r="N811" s="163"/>
      <c r="O811" s="163"/>
    </row>
    <row r="812" spans="2:15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  <c r="M812" s="163"/>
      <c r="N812" s="163"/>
      <c r="O812" s="163"/>
    </row>
    <row r="813" spans="2:15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  <c r="M813" s="163"/>
      <c r="N813" s="163"/>
      <c r="O813" s="163"/>
    </row>
    <row r="814" spans="2:15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  <c r="M814" s="163"/>
      <c r="N814" s="163"/>
      <c r="O814" s="163"/>
    </row>
    <row r="815" spans="2:15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  <c r="M815" s="163"/>
      <c r="N815" s="163"/>
      <c r="O815" s="163"/>
    </row>
    <row r="816" spans="2:15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  <c r="M816" s="163"/>
      <c r="N816" s="163"/>
      <c r="O816" s="163"/>
    </row>
    <row r="817" spans="2:15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  <c r="M817" s="163"/>
      <c r="N817" s="163"/>
      <c r="O817" s="163"/>
    </row>
    <row r="818" spans="2:15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</row>
    <row r="819" spans="2:15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</row>
    <row r="820" spans="2:15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</row>
    <row r="821" spans="2:15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  <c r="M821" s="163"/>
      <c r="N821" s="163"/>
      <c r="O821" s="163"/>
    </row>
    <row r="822" spans="2:15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  <c r="M822" s="163"/>
      <c r="N822" s="163"/>
      <c r="O822" s="163"/>
    </row>
    <row r="823" spans="2:15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163"/>
    </row>
    <row r="824" spans="2:15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3"/>
    </row>
    <row r="825" spans="2:15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  <c r="M825" s="163"/>
      <c r="N825" s="163"/>
      <c r="O825" s="163"/>
    </row>
    <row r="826" spans="2:15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  <c r="M826" s="163"/>
      <c r="N826" s="163"/>
      <c r="O826" s="163"/>
    </row>
    <row r="827" spans="2:15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  <c r="M827" s="163"/>
      <c r="N827" s="163"/>
      <c r="O827" s="163"/>
    </row>
    <row r="828" spans="2:15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  <c r="M828" s="163"/>
      <c r="N828" s="163"/>
      <c r="O828" s="163"/>
    </row>
    <row r="829" spans="2:15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  <c r="M829" s="163"/>
      <c r="N829" s="163"/>
      <c r="O829" s="163"/>
    </row>
    <row r="830" spans="2:15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  <c r="M830" s="163"/>
      <c r="N830" s="163"/>
      <c r="O830" s="163"/>
    </row>
    <row r="831" spans="2:15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</row>
    <row r="832" spans="2:15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  <c r="M832" s="163"/>
      <c r="N832" s="163"/>
      <c r="O832" s="163"/>
    </row>
    <row r="833" spans="2:15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  <c r="M833" s="163"/>
      <c r="N833" s="163"/>
      <c r="O833" s="163"/>
    </row>
    <row r="834" spans="2:15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  <c r="M834" s="163"/>
      <c r="N834" s="163"/>
      <c r="O834" s="163"/>
    </row>
    <row r="835" spans="2:15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</row>
    <row r="836" spans="2:15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  <c r="M836" s="163"/>
      <c r="N836" s="163"/>
      <c r="O836" s="163"/>
    </row>
    <row r="837" spans="2:15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</row>
    <row r="838" spans="2:15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63"/>
      <c r="O838" s="163"/>
    </row>
    <row r="839" spans="2:15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  <c r="M839" s="163"/>
      <c r="N839" s="163"/>
      <c r="O839" s="163"/>
    </row>
    <row r="840" spans="2:15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  <c r="M840" s="163"/>
      <c r="N840" s="163"/>
      <c r="O840" s="163"/>
    </row>
    <row r="841" spans="2:15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  <c r="M841" s="163"/>
      <c r="N841" s="163"/>
      <c r="O841" s="163"/>
    </row>
    <row r="842" spans="2:15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</row>
    <row r="843" spans="2:15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</row>
    <row r="844" spans="2:15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  <c r="M844" s="163"/>
      <c r="N844" s="163"/>
      <c r="O844" s="163"/>
    </row>
    <row r="845" spans="2:15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  <c r="M845" s="163"/>
      <c r="N845" s="163"/>
      <c r="O845" s="163"/>
    </row>
    <row r="846" spans="2:15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  <c r="M846" s="163"/>
      <c r="N846" s="163"/>
      <c r="O846" s="163"/>
    </row>
    <row r="847" spans="2:15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  <c r="M847" s="163"/>
      <c r="N847" s="163"/>
      <c r="O847" s="163"/>
    </row>
    <row r="848" spans="2:15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  <c r="M848" s="163"/>
      <c r="N848" s="163"/>
      <c r="O848" s="163"/>
    </row>
    <row r="849" spans="2:15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  <c r="M849" s="163"/>
      <c r="N849" s="163"/>
      <c r="O849" s="163"/>
    </row>
    <row r="850" spans="2:15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  <c r="M850" s="163"/>
      <c r="N850" s="163"/>
      <c r="O850" s="163"/>
    </row>
    <row r="851" spans="2:15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  <c r="M851" s="163"/>
      <c r="N851" s="163"/>
      <c r="O851" s="163"/>
    </row>
    <row r="852" spans="2:15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  <c r="M852" s="163"/>
      <c r="N852" s="163"/>
      <c r="O852" s="163"/>
    </row>
    <row r="853" spans="2:15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  <c r="M853" s="163"/>
      <c r="N853" s="163"/>
      <c r="O853" s="163"/>
    </row>
    <row r="854" spans="2:15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  <c r="M854" s="163"/>
      <c r="N854" s="163"/>
      <c r="O854" s="163"/>
    </row>
    <row r="855" spans="2:15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  <c r="M855" s="163"/>
      <c r="N855" s="163"/>
      <c r="O855" s="163"/>
    </row>
    <row r="856" spans="2:15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  <c r="M856" s="163"/>
      <c r="N856" s="163"/>
      <c r="O856" s="163"/>
    </row>
    <row r="857" spans="2:15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3"/>
    </row>
    <row r="858" spans="2:15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  <c r="M858" s="163"/>
      <c r="N858" s="163"/>
      <c r="O858" s="163"/>
    </row>
    <row r="859" spans="2:15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  <c r="M859" s="163"/>
      <c r="N859" s="163"/>
      <c r="O859" s="163"/>
    </row>
    <row r="860" spans="2:15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  <c r="M860" s="163"/>
      <c r="N860" s="163"/>
      <c r="O860" s="163"/>
    </row>
    <row r="861" spans="2:15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  <c r="M861" s="163"/>
      <c r="N861" s="163"/>
      <c r="O861" s="163"/>
    </row>
    <row r="862" spans="2:15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  <c r="M862" s="163"/>
      <c r="N862" s="163"/>
      <c r="O862" s="163"/>
    </row>
    <row r="863" spans="2:15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  <c r="M863" s="163"/>
      <c r="N863" s="163"/>
      <c r="O863" s="163"/>
    </row>
    <row r="864" spans="2:15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  <c r="M864" s="163"/>
      <c r="N864" s="163"/>
      <c r="O864" s="163"/>
    </row>
    <row r="865" spans="2:15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  <c r="M865" s="163"/>
      <c r="N865" s="163"/>
      <c r="O865" s="163"/>
    </row>
    <row r="866" spans="2:15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  <c r="M866" s="163"/>
      <c r="N866" s="163"/>
      <c r="O866" s="163"/>
    </row>
    <row r="867" spans="2:15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  <c r="M867" s="163"/>
      <c r="N867" s="163"/>
      <c r="O867" s="163"/>
    </row>
    <row r="868" spans="2:15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  <c r="M868" s="163"/>
      <c r="N868" s="163"/>
      <c r="O868" s="163"/>
    </row>
    <row r="869" spans="2:15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  <c r="M869" s="163"/>
      <c r="N869" s="163"/>
      <c r="O869" s="163"/>
    </row>
    <row r="870" spans="2:15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  <c r="M870" s="163"/>
      <c r="N870" s="163"/>
      <c r="O870" s="163"/>
    </row>
    <row r="871" spans="2:15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  <c r="M871" s="163"/>
      <c r="N871" s="163"/>
      <c r="O871" s="163"/>
    </row>
    <row r="872" spans="2:15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  <c r="M872" s="163"/>
      <c r="N872" s="163"/>
      <c r="O872" s="163"/>
    </row>
    <row r="873" spans="2:15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  <c r="M873" s="163"/>
      <c r="N873" s="163"/>
      <c r="O873" s="163"/>
    </row>
    <row r="874" spans="2:15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  <c r="M874" s="163"/>
      <c r="N874" s="163"/>
      <c r="O874" s="163"/>
    </row>
    <row r="875" spans="2:15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  <c r="M875" s="163"/>
      <c r="N875" s="163"/>
      <c r="O875" s="163"/>
    </row>
    <row r="876" spans="2:15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  <c r="M876" s="163"/>
      <c r="N876" s="163"/>
      <c r="O876" s="163"/>
    </row>
    <row r="877" spans="2:15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  <c r="M877" s="163"/>
      <c r="N877" s="163"/>
      <c r="O877" s="163"/>
    </row>
    <row r="878" spans="2:15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  <c r="M878" s="163"/>
      <c r="N878" s="163"/>
      <c r="O878" s="163"/>
    </row>
    <row r="879" spans="2:15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  <c r="M879" s="163"/>
      <c r="N879" s="163"/>
      <c r="O879" s="163"/>
    </row>
    <row r="880" spans="2:15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  <c r="M880" s="163"/>
      <c r="N880" s="163"/>
      <c r="O880" s="163"/>
    </row>
    <row r="881" spans="2:15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  <c r="M881" s="163"/>
      <c r="N881" s="163"/>
      <c r="O881" s="163"/>
    </row>
    <row r="882" spans="2:15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  <c r="M882" s="163"/>
      <c r="N882" s="163"/>
      <c r="O882" s="163"/>
    </row>
    <row r="883" spans="2:15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  <c r="M883" s="163"/>
      <c r="N883" s="163"/>
      <c r="O883" s="163"/>
    </row>
    <row r="884" spans="2:15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  <c r="M884" s="163"/>
      <c r="N884" s="163"/>
      <c r="O884" s="163"/>
    </row>
    <row r="885" spans="2:15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  <c r="M885" s="163"/>
      <c r="N885" s="163"/>
      <c r="O885" s="163"/>
    </row>
    <row r="886" spans="2:15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  <c r="M886" s="163"/>
      <c r="N886" s="163"/>
      <c r="O886" s="163"/>
    </row>
    <row r="887" spans="2:15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  <c r="M887" s="163"/>
      <c r="N887" s="163"/>
      <c r="O887" s="163"/>
    </row>
    <row r="888" spans="2:15" x14ac:dyDescent="0.2"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  <c r="M888" s="163"/>
      <c r="N888" s="163"/>
      <c r="O888" s="163"/>
    </row>
    <row r="889" spans="2:15" x14ac:dyDescent="0.2"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  <c r="M889" s="163"/>
      <c r="N889" s="163"/>
      <c r="O889" s="163"/>
    </row>
    <row r="890" spans="2:15" x14ac:dyDescent="0.2"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  <c r="M890" s="163"/>
      <c r="N890" s="163"/>
      <c r="O890" s="163"/>
    </row>
    <row r="891" spans="2:15" x14ac:dyDescent="0.2"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  <c r="M891" s="163"/>
      <c r="N891" s="163"/>
      <c r="O891" s="163"/>
    </row>
    <row r="892" spans="2:15" x14ac:dyDescent="0.2"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  <c r="M892" s="163"/>
      <c r="N892" s="163"/>
      <c r="O892" s="163"/>
    </row>
    <row r="893" spans="2:15" x14ac:dyDescent="0.2"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  <c r="M893" s="163"/>
      <c r="N893" s="163"/>
      <c r="O893" s="163"/>
    </row>
    <row r="894" spans="2:15" x14ac:dyDescent="0.2"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  <c r="M894" s="163"/>
      <c r="N894" s="163"/>
      <c r="O894" s="163"/>
    </row>
    <row r="895" spans="2:15" x14ac:dyDescent="0.2"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  <c r="M895" s="163"/>
      <c r="N895" s="163"/>
      <c r="O895" s="163"/>
    </row>
    <row r="896" spans="2:15" x14ac:dyDescent="0.2"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  <c r="M896" s="163"/>
      <c r="N896" s="163"/>
      <c r="O896" s="163"/>
    </row>
    <row r="897" spans="2:15" x14ac:dyDescent="0.2"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  <c r="M897" s="163"/>
      <c r="N897" s="163"/>
      <c r="O897" s="163"/>
    </row>
    <row r="898" spans="2:15" x14ac:dyDescent="0.2"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  <c r="M898" s="163"/>
      <c r="N898" s="163"/>
      <c r="O898" s="163"/>
    </row>
    <row r="899" spans="2:15" x14ac:dyDescent="0.2"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  <c r="M899" s="163"/>
      <c r="N899" s="163"/>
      <c r="O899" s="163"/>
    </row>
    <row r="900" spans="2:15" x14ac:dyDescent="0.2"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  <c r="M900" s="163"/>
      <c r="N900" s="163"/>
      <c r="O900" s="163"/>
    </row>
    <row r="901" spans="2:15" x14ac:dyDescent="0.2"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  <c r="M901" s="163"/>
      <c r="N901" s="163"/>
      <c r="O901" s="163"/>
    </row>
    <row r="902" spans="2:15" x14ac:dyDescent="0.2"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  <c r="M902" s="163"/>
      <c r="N902" s="163"/>
      <c r="O902" s="163"/>
    </row>
    <row r="903" spans="2:15" x14ac:dyDescent="0.2"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  <c r="M903" s="163"/>
      <c r="N903" s="163"/>
      <c r="O903" s="163"/>
    </row>
    <row r="904" spans="2:15" x14ac:dyDescent="0.2"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  <c r="M904" s="163"/>
      <c r="N904" s="163"/>
      <c r="O904" s="163"/>
    </row>
    <row r="905" spans="2:15" x14ac:dyDescent="0.2"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  <c r="M905" s="163"/>
      <c r="N905" s="163"/>
      <c r="O905" s="163"/>
    </row>
    <row r="906" spans="2:15" x14ac:dyDescent="0.2"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  <c r="M906" s="163"/>
      <c r="N906" s="163"/>
      <c r="O906" s="163"/>
    </row>
    <row r="907" spans="2:15" x14ac:dyDescent="0.2"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  <c r="M907" s="163"/>
      <c r="N907" s="163"/>
      <c r="O907" s="163"/>
    </row>
    <row r="908" spans="2:15" x14ac:dyDescent="0.2">
      <c r="B908" s="163"/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  <c r="M908" s="163"/>
      <c r="N908" s="163"/>
      <c r="O908" s="163"/>
    </row>
    <row r="909" spans="2:15" x14ac:dyDescent="0.2">
      <c r="B909" s="163"/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  <c r="M909" s="163"/>
      <c r="N909" s="163"/>
      <c r="O909" s="163"/>
    </row>
    <row r="910" spans="2:15" x14ac:dyDescent="0.2">
      <c r="B910" s="163"/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  <c r="M910" s="163"/>
      <c r="N910" s="163"/>
      <c r="O910" s="163"/>
    </row>
    <row r="911" spans="2:15" x14ac:dyDescent="0.2">
      <c r="B911" s="163"/>
      <c r="C911" s="163"/>
      <c r="D911" s="163"/>
      <c r="E911" s="163"/>
      <c r="F911" s="163"/>
      <c r="G911" s="163"/>
      <c r="H911" s="163"/>
      <c r="I911" s="163"/>
      <c r="J911" s="163"/>
      <c r="K911" s="163"/>
      <c r="L911" s="163"/>
      <c r="M911" s="163"/>
      <c r="N911" s="163"/>
      <c r="O911" s="163"/>
    </row>
    <row r="912" spans="2:15" x14ac:dyDescent="0.2">
      <c r="B912" s="163"/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  <c r="M912" s="163"/>
      <c r="N912" s="163"/>
      <c r="O912" s="163"/>
    </row>
    <row r="913" spans="2:15" x14ac:dyDescent="0.2">
      <c r="B913" s="163"/>
      <c r="C913" s="163"/>
      <c r="D913" s="163"/>
      <c r="E913" s="163"/>
      <c r="F913" s="163"/>
      <c r="G913" s="163"/>
      <c r="H913" s="163"/>
      <c r="I913" s="163"/>
      <c r="J913" s="163"/>
      <c r="K913" s="163"/>
      <c r="L913" s="163"/>
      <c r="M913" s="163"/>
      <c r="N913" s="163"/>
      <c r="O913" s="163"/>
    </row>
    <row r="914" spans="2:15" x14ac:dyDescent="0.2">
      <c r="B914" s="163"/>
      <c r="C914" s="163"/>
      <c r="D914" s="163"/>
      <c r="E914" s="163"/>
      <c r="F914" s="163"/>
      <c r="G914" s="163"/>
      <c r="H914" s="163"/>
      <c r="I914" s="163"/>
      <c r="J914" s="163"/>
      <c r="K914" s="163"/>
      <c r="L914" s="163"/>
      <c r="M914" s="163"/>
      <c r="N914" s="163"/>
      <c r="O914" s="163"/>
    </row>
    <row r="915" spans="2:15" x14ac:dyDescent="0.2">
      <c r="B915" s="163"/>
      <c r="C915" s="163"/>
      <c r="D915" s="163"/>
      <c r="E915" s="163"/>
      <c r="F915" s="163"/>
      <c r="G915" s="163"/>
      <c r="H915" s="163"/>
      <c r="I915" s="163"/>
      <c r="J915" s="163"/>
      <c r="K915" s="163"/>
      <c r="L915" s="163"/>
      <c r="M915" s="163"/>
      <c r="N915" s="163"/>
      <c r="O915" s="163"/>
    </row>
    <row r="916" spans="2:15" x14ac:dyDescent="0.2">
      <c r="B916" s="163"/>
      <c r="C916" s="163"/>
      <c r="D916" s="163"/>
      <c r="E916" s="163"/>
      <c r="F916" s="163"/>
      <c r="G916" s="163"/>
      <c r="H916" s="163"/>
      <c r="I916" s="163"/>
      <c r="J916" s="163"/>
      <c r="K916" s="163"/>
      <c r="L916" s="163"/>
      <c r="M916" s="163"/>
      <c r="N916" s="163"/>
      <c r="O916" s="163"/>
    </row>
    <row r="917" spans="2:15" x14ac:dyDescent="0.2">
      <c r="B917" s="163"/>
      <c r="C917" s="163"/>
      <c r="D917" s="163"/>
      <c r="E917" s="163"/>
      <c r="F917" s="163"/>
      <c r="G917" s="163"/>
      <c r="H917" s="163"/>
      <c r="I917" s="163"/>
      <c r="J917" s="163"/>
      <c r="K917" s="163"/>
      <c r="L917" s="163"/>
      <c r="M917" s="163"/>
      <c r="N917" s="163"/>
      <c r="O917" s="163"/>
    </row>
    <row r="918" spans="2:15" x14ac:dyDescent="0.2">
      <c r="B918" s="163"/>
      <c r="C918" s="163"/>
      <c r="D918" s="163"/>
      <c r="E918" s="163"/>
      <c r="F918" s="163"/>
      <c r="G918" s="163"/>
      <c r="H918" s="163"/>
      <c r="I918" s="163"/>
      <c r="J918" s="163"/>
      <c r="K918" s="163"/>
      <c r="L918" s="163"/>
      <c r="M918" s="163"/>
      <c r="N918" s="163"/>
      <c r="O918" s="163"/>
    </row>
    <row r="919" spans="2:15" x14ac:dyDescent="0.2">
      <c r="B919" s="163"/>
      <c r="C919" s="163"/>
      <c r="D919" s="163"/>
      <c r="E919" s="163"/>
      <c r="F919" s="163"/>
      <c r="G919" s="163"/>
      <c r="H919" s="163"/>
      <c r="I919" s="163"/>
      <c r="J919" s="163"/>
      <c r="K919" s="163"/>
      <c r="L919" s="163"/>
      <c r="M919" s="163"/>
      <c r="N919" s="163"/>
      <c r="O919" s="163"/>
    </row>
    <row r="920" spans="2:15" x14ac:dyDescent="0.2">
      <c r="B920" s="163"/>
      <c r="C920" s="163"/>
      <c r="D920" s="163"/>
      <c r="E920" s="163"/>
      <c r="F920" s="163"/>
      <c r="G920" s="163"/>
      <c r="H920" s="163"/>
      <c r="I920" s="163"/>
      <c r="J920" s="163"/>
      <c r="K920" s="163"/>
      <c r="L920" s="163"/>
      <c r="M920" s="163"/>
      <c r="N920" s="163"/>
      <c r="O920" s="163"/>
    </row>
    <row r="921" spans="2:15" x14ac:dyDescent="0.2">
      <c r="B921" s="163"/>
      <c r="C921" s="163"/>
      <c r="D921" s="163"/>
      <c r="E921" s="163"/>
      <c r="F921" s="163"/>
      <c r="G921" s="163"/>
      <c r="H921" s="163"/>
      <c r="I921" s="163"/>
      <c r="J921" s="163"/>
      <c r="K921" s="163"/>
      <c r="L921" s="163"/>
      <c r="M921" s="163"/>
      <c r="N921" s="163"/>
      <c r="O921" s="163"/>
    </row>
    <row r="922" spans="2:15" x14ac:dyDescent="0.2">
      <c r="B922" s="163"/>
      <c r="C922" s="163"/>
      <c r="D922" s="163"/>
      <c r="E922" s="163"/>
      <c r="F922" s="163"/>
      <c r="G922" s="163"/>
      <c r="H922" s="163"/>
      <c r="I922" s="163"/>
      <c r="J922" s="163"/>
      <c r="K922" s="163"/>
      <c r="L922" s="163"/>
      <c r="M922" s="163"/>
      <c r="N922" s="163"/>
      <c r="O922" s="163"/>
    </row>
    <row r="923" spans="2:15" x14ac:dyDescent="0.2">
      <c r="B923" s="163"/>
      <c r="C923" s="163"/>
      <c r="D923" s="163"/>
      <c r="E923" s="163"/>
      <c r="F923" s="163"/>
      <c r="G923" s="163"/>
      <c r="H923" s="163"/>
      <c r="I923" s="163"/>
      <c r="J923" s="163"/>
      <c r="K923" s="163"/>
      <c r="L923" s="163"/>
      <c r="M923" s="163"/>
      <c r="N923" s="163"/>
      <c r="O923" s="163"/>
    </row>
    <row r="924" spans="2:15" x14ac:dyDescent="0.2">
      <c r="B924" s="163"/>
      <c r="C924" s="163"/>
      <c r="D924" s="163"/>
      <c r="E924" s="163"/>
      <c r="F924" s="163"/>
      <c r="G924" s="163"/>
      <c r="H924" s="163"/>
      <c r="I924" s="163"/>
      <c r="J924" s="163"/>
      <c r="K924" s="163"/>
      <c r="L924" s="163"/>
      <c r="M924" s="163"/>
      <c r="N924" s="163"/>
      <c r="O924" s="163"/>
    </row>
    <row r="925" spans="2:15" x14ac:dyDescent="0.2">
      <c r="B925" s="163"/>
      <c r="C925" s="163"/>
      <c r="D925" s="163"/>
      <c r="E925" s="163"/>
      <c r="F925" s="163"/>
      <c r="G925" s="163"/>
      <c r="H925" s="163"/>
      <c r="I925" s="163"/>
      <c r="J925" s="163"/>
      <c r="K925" s="163"/>
      <c r="L925" s="163"/>
      <c r="M925" s="163"/>
      <c r="N925" s="163"/>
      <c r="O925" s="163"/>
    </row>
    <row r="926" spans="2:15" x14ac:dyDescent="0.2">
      <c r="B926" s="163"/>
      <c r="C926" s="163"/>
      <c r="D926" s="163"/>
      <c r="E926" s="163"/>
      <c r="F926" s="163"/>
      <c r="G926" s="163"/>
      <c r="H926" s="163"/>
      <c r="I926" s="163"/>
      <c r="J926" s="163"/>
      <c r="K926" s="163"/>
      <c r="L926" s="163"/>
      <c r="M926" s="163"/>
      <c r="N926" s="163"/>
      <c r="O926" s="163"/>
    </row>
    <row r="927" spans="2:15" x14ac:dyDescent="0.2">
      <c r="B927" s="163"/>
      <c r="C927" s="163"/>
      <c r="D927" s="163"/>
      <c r="E927" s="163"/>
      <c r="F927" s="163"/>
      <c r="G927" s="163"/>
      <c r="H927" s="163"/>
      <c r="I927" s="163"/>
      <c r="J927" s="163"/>
      <c r="K927" s="163"/>
      <c r="L927" s="163"/>
      <c r="M927" s="163"/>
      <c r="N927" s="163"/>
      <c r="O927" s="163"/>
    </row>
    <row r="928" spans="2:15" x14ac:dyDescent="0.2">
      <c r="B928" s="163"/>
      <c r="C928" s="163"/>
      <c r="D928" s="163"/>
      <c r="E928" s="163"/>
      <c r="F928" s="163"/>
      <c r="G928" s="163"/>
      <c r="H928" s="163"/>
      <c r="I928" s="163"/>
      <c r="J928" s="163"/>
      <c r="K928" s="163"/>
      <c r="L928" s="163"/>
      <c r="M928" s="163"/>
      <c r="N928" s="163"/>
      <c r="O928" s="163"/>
    </row>
    <row r="929" spans="2:15" x14ac:dyDescent="0.2">
      <c r="B929" s="163"/>
      <c r="C929" s="163"/>
      <c r="D929" s="163"/>
      <c r="E929" s="163"/>
      <c r="F929" s="163"/>
      <c r="G929" s="163"/>
      <c r="H929" s="163"/>
      <c r="I929" s="163"/>
      <c r="J929" s="163"/>
      <c r="K929" s="163"/>
      <c r="L929" s="163"/>
      <c r="M929" s="163"/>
      <c r="N929" s="163"/>
      <c r="O929" s="163"/>
    </row>
    <row r="930" spans="2:15" x14ac:dyDescent="0.2">
      <c r="B930" s="163"/>
      <c r="C930" s="163"/>
      <c r="D930" s="163"/>
      <c r="E930" s="163"/>
      <c r="F930" s="163"/>
      <c r="G930" s="163"/>
      <c r="H930" s="163"/>
      <c r="I930" s="163"/>
      <c r="J930" s="163"/>
      <c r="K930" s="163"/>
      <c r="L930" s="163"/>
      <c r="M930" s="163"/>
      <c r="N930" s="163"/>
      <c r="O930" s="163"/>
    </row>
    <row r="931" spans="2:15" x14ac:dyDescent="0.2">
      <c r="B931" s="163"/>
      <c r="C931" s="163"/>
      <c r="D931" s="163"/>
      <c r="E931" s="163"/>
      <c r="F931" s="163"/>
      <c r="G931" s="163"/>
      <c r="H931" s="163"/>
      <c r="I931" s="163"/>
      <c r="J931" s="163"/>
      <c r="K931" s="163"/>
      <c r="L931" s="163"/>
      <c r="M931" s="163"/>
      <c r="N931" s="163"/>
      <c r="O931" s="163"/>
    </row>
    <row r="932" spans="2:15" x14ac:dyDescent="0.2">
      <c r="B932" s="163"/>
      <c r="C932" s="163"/>
      <c r="D932" s="163"/>
      <c r="E932" s="163"/>
      <c r="F932" s="163"/>
      <c r="G932" s="163"/>
      <c r="H932" s="163"/>
      <c r="I932" s="163"/>
      <c r="J932" s="163"/>
      <c r="K932" s="163"/>
      <c r="L932" s="163"/>
      <c r="M932" s="163"/>
      <c r="N932" s="163"/>
      <c r="O932" s="163"/>
    </row>
    <row r="933" spans="2:15" x14ac:dyDescent="0.2">
      <c r="B933" s="163"/>
      <c r="C933" s="163"/>
      <c r="D933" s="163"/>
      <c r="E933" s="163"/>
      <c r="F933" s="163"/>
      <c r="G933" s="163"/>
      <c r="H933" s="163"/>
      <c r="I933" s="163"/>
      <c r="J933" s="163"/>
      <c r="K933" s="163"/>
      <c r="L933" s="163"/>
      <c r="M933" s="163"/>
      <c r="N933" s="163"/>
      <c r="O933" s="163"/>
    </row>
    <row r="934" spans="2:15" x14ac:dyDescent="0.2">
      <c r="B934" s="163"/>
      <c r="C934" s="163"/>
      <c r="D934" s="163"/>
      <c r="E934" s="163"/>
      <c r="F934" s="163"/>
      <c r="G934" s="163"/>
      <c r="H934" s="163"/>
      <c r="I934" s="163"/>
      <c r="J934" s="163"/>
      <c r="K934" s="163"/>
      <c r="L934" s="163"/>
      <c r="M934" s="163"/>
      <c r="N934" s="163"/>
      <c r="O934" s="163"/>
    </row>
    <row r="935" spans="2:15" x14ac:dyDescent="0.2">
      <c r="B935" s="163"/>
      <c r="C935" s="163"/>
      <c r="D935" s="163"/>
      <c r="E935" s="163"/>
      <c r="F935" s="163"/>
      <c r="G935" s="163"/>
      <c r="H935" s="163"/>
      <c r="I935" s="163"/>
      <c r="J935" s="163"/>
      <c r="K935" s="163"/>
      <c r="L935" s="163"/>
      <c r="M935" s="163"/>
      <c r="N935" s="163"/>
      <c r="O935" s="163"/>
    </row>
    <row r="936" spans="2:15" x14ac:dyDescent="0.2">
      <c r="B936" s="163"/>
      <c r="C936" s="163"/>
      <c r="D936" s="163"/>
      <c r="E936" s="163"/>
      <c r="F936" s="163"/>
      <c r="G936" s="163"/>
      <c r="H936" s="163"/>
      <c r="I936" s="163"/>
      <c r="J936" s="163"/>
      <c r="K936" s="163"/>
      <c r="L936" s="163"/>
      <c r="M936" s="163"/>
      <c r="N936" s="163"/>
      <c r="O936" s="163"/>
    </row>
    <row r="937" spans="2:15" x14ac:dyDescent="0.2">
      <c r="B937" s="163"/>
      <c r="C937" s="163"/>
      <c r="D937" s="163"/>
      <c r="E937" s="163"/>
      <c r="F937" s="163"/>
      <c r="G937" s="163"/>
      <c r="H937" s="163"/>
      <c r="I937" s="163"/>
      <c r="J937" s="163"/>
      <c r="K937" s="163"/>
      <c r="L937" s="163"/>
      <c r="M937" s="163"/>
      <c r="N937" s="163"/>
      <c r="O937" s="163"/>
    </row>
    <row r="938" spans="2:15" x14ac:dyDescent="0.2">
      <c r="B938" s="163"/>
      <c r="C938" s="163"/>
      <c r="D938" s="163"/>
      <c r="E938" s="163"/>
      <c r="F938" s="163"/>
      <c r="G938" s="163"/>
      <c r="H938" s="163"/>
      <c r="I938" s="163"/>
      <c r="J938" s="163"/>
      <c r="K938" s="163"/>
      <c r="L938" s="163"/>
      <c r="M938" s="163"/>
      <c r="N938" s="163"/>
      <c r="O938" s="163"/>
    </row>
    <row r="939" spans="2:15" x14ac:dyDescent="0.2">
      <c r="B939" s="163"/>
      <c r="C939" s="163"/>
      <c r="D939" s="163"/>
      <c r="E939" s="163"/>
      <c r="F939" s="163"/>
      <c r="G939" s="163"/>
      <c r="H939" s="163"/>
      <c r="I939" s="163"/>
      <c r="J939" s="163"/>
      <c r="K939" s="163"/>
      <c r="L939" s="163"/>
      <c r="M939" s="163"/>
      <c r="N939" s="163"/>
      <c r="O939" s="163"/>
    </row>
    <row r="940" spans="2:15" x14ac:dyDescent="0.2">
      <c r="B940" s="163"/>
      <c r="C940" s="163"/>
      <c r="D940" s="163"/>
      <c r="E940" s="163"/>
      <c r="F940" s="163"/>
      <c r="G940" s="163"/>
      <c r="H940" s="163"/>
      <c r="I940" s="163"/>
      <c r="J940" s="163"/>
      <c r="K940" s="163"/>
      <c r="L940" s="163"/>
      <c r="M940" s="163"/>
      <c r="N940" s="163"/>
      <c r="O940" s="163"/>
    </row>
    <row r="941" spans="2:15" x14ac:dyDescent="0.2">
      <c r="B941" s="163"/>
      <c r="C941" s="163"/>
      <c r="D941" s="163"/>
      <c r="E941" s="163"/>
      <c r="F941" s="163"/>
      <c r="G941" s="163"/>
      <c r="H941" s="163"/>
      <c r="I941" s="163"/>
      <c r="J941" s="163"/>
      <c r="K941" s="163"/>
      <c r="L941" s="163"/>
      <c r="M941" s="163"/>
      <c r="N941" s="163"/>
      <c r="O941" s="163"/>
    </row>
    <row r="942" spans="2:15" x14ac:dyDescent="0.2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4"/>
      <c r="N942" s="4"/>
      <c r="O942" s="4"/>
    </row>
  </sheetData>
  <mergeCells count="45">
    <mergeCell ref="B101:O102"/>
    <mergeCell ref="B86:O87"/>
    <mergeCell ref="B88:O88"/>
    <mergeCell ref="B89:B100"/>
    <mergeCell ref="O89:O100"/>
    <mergeCell ref="E94:N94"/>
    <mergeCell ref="E95:N95"/>
    <mergeCell ref="E72:N72"/>
    <mergeCell ref="E73:N73"/>
    <mergeCell ref="E77:N77"/>
    <mergeCell ref="E78:N78"/>
    <mergeCell ref="E79:N79"/>
    <mergeCell ref="E80:N80"/>
    <mergeCell ref="E51:N51"/>
    <mergeCell ref="E52:N52"/>
    <mergeCell ref="E58:N58"/>
    <mergeCell ref="E59:N59"/>
    <mergeCell ref="E65:N65"/>
    <mergeCell ref="E66:N66"/>
    <mergeCell ref="E37:N37"/>
    <mergeCell ref="E38:N38"/>
    <mergeCell ref="E39:N39"/>
    <mergeCell ref="E40:N40"/>
    <mergeCell ref="E44:N44"/>
    <mergeCell ref="E45:N45"/>
    <mergeCell ref="B9:O9"/>
    <mergeCell ref="B10:B85"/>
    <mergeCell ref="C10:D10"/>
    <mergeCell ref="O10:O85"/>
    <mergeCell ref="E16:N16"/>
    <mergeCell ref="E17:N17"/>
    <mergeCell ref="E23:N23"/>
    <mergeCell ref="E24:N24"/>
    <mergeCell ref="E30:N30"/>
    <mergeCell ref="E31:N31"/>
    <mergeCell ref="B2:O2"/>
    <mergeCell ref="B3:O3"/>
    <mergeCell ref="B4:O4"/>
    <mergeCell ref="B5:O5"/>
    <mergeCell ref="C6:D6"/>
    <mergeCell ref="E6:H6"/>
    <mergeCell ref="I6:J6"/>
    <mergeCell ref="K6:M6"/>
    <mergeCell ref="N6:N7"/>
    <mergeCell ref="O6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Q948"/>
  <sheetViews>
    <sheetView zoomScaleNormal="100" zoomScaleSheetLayoutView="130" workbookViewId="0">
      <selection activeCell="G84" sqref="G84"/>
    </sheetView>
  </sheetViews>
  <sheetFormatPr defaultColWidth="8.85546875" defaultRowHeight="12.75" x14ac:dyDescent="0.2"/>
  <cols>
    <col min="2" max="2" width="8.85546875" style="1" bestFit="1" customWidth="1"/>
    <col min="3" max="8" width="18.85546875" style="1" customWidth="1"/>
    <col min="9" max="11" width="18.85546875" style="2" customWidth="1"/>
    <col min="12" max="12" width="18.85546875" customWidth="1"/>
    <col min="13" max="13" width="3.42578125" customWidth="1"/>
    <col min="14" max="14" width="4" customWidth="1"/>
  </cols>
  <sheetData>
    <row r="1" spans="2:17" ht="13.5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7" ht="23.25" customHeight="1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2:17" ht="23.25" customHeight="1" x14ac:dyDescent="0.2">
      <c r="B3" s="96" t="s">
        <v>15</v>
      </c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2:17" ht="23.25" customHeight="1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8"/>
      <c r="N4" s="8"/>
    </row>
    <row r="5" spans="2:17" ht="69.95" customHeight="1" thickBot="1" x14ac:dyDescent="0.25">
      <c r="B5" s="116" t="s">
        <v>69</v>
      </c>
      <c r="C5" s="117"/>
      <c r="D5" s="117"/>
      <c r="E5" s="117"/>
      <c r="F5" s="117"/>
      <c r="G5" s="117"/>
      <c r="H5" s="117"/>
      <c r="I5" s="117"/>
      <c r="J5" s="117"/>
      <c r="K5" s="117"/>
      <c r="L5" s="118"/>
    </row>
    <row r="6" spans="2:17" ht="23.25" customHeight="1" x14ac:dyDescent="0.2">
      <c r="B6" s="110" t="s">
        <v>13</v>
      </c>
      <c r="C6" s="111"/>
      <c r="D6" s="114" t="s">
        <v>73</v>
      </c>
      <c r="E6" s="126" t="s">
        <v>74</v>
      </c>
      <c r="F6" s="127"/>
      <c r="G6" s="127"/>
      <c r="H6" s="128" t="s">
        <v>75</v>
      </c>
      <c r="I6" s="119" t="s">
        <v>58</v>
      </c>
      <c r="J6" s="120"/>
      <c r="K6" s="120"/>
      <c r="L6" s="121"/>
    </row>
    <row r="7" spans="2:17" ht="23.25" customHeight="1" x14ac:dyDescent="0.2">
      <c r="B7" s="112"/>
      <c r="C7" s="113"/>
      <c r="D7" s="115"/>
      <c r="E7" s="22" t="s">
        <v>76</v>
      </c>
      <c r="F7" s="23" t="s">
        <v>77</v>
      </c>
      <c r="G7" s="24" t="s">
        <v>78</v>
      </c>
      <c r="H7" s="129"/>
      <c r="I7" s="122"/>
      <c r="J7" s="122"/>
      <c r="K7" s="122"/>
      <c r="L7" s="123"/>
    </row>
    <row r="8" spans="2:17" ht="27" customHeight="1" thickBot="1" x14ac:dyDescent="0.25">
      <c r="B8" s="151" t="s">
        <v>14</v>
      </c>
      <c r="C8" s="152"/>
      <c r="D8" s="66" t="s">
        <v>34</v>
      </c>
      <c r="E8" s="66" t="s">
        <v>23</v>
      </c>
      <c r="F8" s="25" t="s">
        <v>47</v>
      </c>
      <c r="G8" s="66" t="s">
        <v>46</v>
      </c>
      <c r="H8" s="66" t="s">
        <v>24</v>
      </c>
      <c r="I8" s="149"/>
      <c r="J8" s="149"/>
      <c r="K8" s="149"/>
      <c r="L8" s="150"/>
    </row>
    <row r="9" spans="2:17" ht="50.25" customHeight="1" thickBot="1" x14ac:dyDescent="0.25">
      <c r="B9" s="107" t="s">
        <v>62</v>
      </c>
      <c r="C9" s="108"/>
      <c r="D9" s="108"/>
      <c r="E9" s="108"/>
      <c r="F9" s="108"/>
      <c r="G9" s="108"/>
      <c r="H9" s="108"/>
      <c r="I9" s="108"/>
      <c r="J9" s="108"/>
      <c r="K9" s="108"/>
      <c r="L9" s="109"/>
    </row>
    <row r="10" spans="2:17" ht="15.95" customHeight="1" x14ac:dyDescent="0.2">
      <c r="B10" s="153" t="s">
        <v>17</v>
      </c>
      <c r="C10" s="154"/>
      <c r="D10" s="72" t="s">
        <v>36</v>
      </c>
      <c r="E10" s="72" t="s">
        <v>37</v>
      </c>
      <c r="F10" s="72" t="s">
        <v>38</v>
      </c>
      <c r="G10" s="72" t="s">
        <v>39</v>
      </c>
      <c r="H10" s="72" t="s">
        <v>40</v>
      </c>
      <c r="I10" s="72" t="s">
        <v>41</v>
      </c>
      <c r="J10" s="72" t="s">
        <v>42</v>
      </c>
      <c r="K10" s="73" t="s">
        <v>43</v>
      </c>
      <c r="L10" s="74" t="s">
        <v>44</v>
      </c>
    </row>
    <row r="11" spans="2:17" ht="15.95" customHeight="1" x14ac:dyDescent="0.2">
      <c r="B11" s="33" t="s">
        <v>6</v>
      </c>
      <c r="C11" s="34">
        <v>43389</v>
      </c>
      <c r="D11" s="48"/>
      <c r="E11" s="48"/>
      <c r="F11" s="48"/>
      <c r="G11" s="48"/>
      <c r="H11" s="48"/>
      <c r="I11" s="48"/>
      <c r="J11" s="48"/>
      <c r="K11" s="48"/>
      <c r="L11" s="50"/>
      <c r="O11" s="16" t="s">
        <v>49</v>
      </c>
      <c r="P11" s="17" t="s">
        <v>56</v>
      </c>
      <c r="Q11" s="13">
        <f>COUNTIF(B11:L79,"Biologia e Gen.")</f>
        <v>73</v>
      </c>
    </row>
    <row r="12" spans="2:17" ht="15.95" customHeight="1" x14ac:dyDescent="0.2">
      <c r="B12" s="33" t="s">
        <v>7</v>
      </c>
      <c r="C12" s="34">
        <v>43390</v>
      </c>
      <c r="D12" s="48"/>
      <c r="E12" s="48"/>
      <c r="F12" s="48"/>
      <c r="G12" s="48"/>
      <c r="H12" s="48"/>
      <c r="I12" s="48"/>
      <c r="J12" s="48"/>
      <c r="K12" s="48"/>
      <c r="L12" s="50"/>
      <c r="O12" s="16" t="s">
        <v>48</v>
      </c>
      <c r="P12" s="17" t="s">
        <v>52</v>
      </c>
      <c r="Q12" s="13">
        <f>COUNTIF(B11:L76,"Fisica")</f>
        <v>29</v>
      </c>
    </row>
    <row r="13" spans="2:17" ht="15.95" customHeight="1" x14ac:dyDescent="0.2">
      <c r="B13" s="33" t="s">
        <v>8</v>
      </c>
      <c r="C13" s="34">
        <v>43391</v>
      </c>
      <c r="D13" s="48"/>
      <c r="E13" s="48"/>
      <c r="F13" s="48"/>
      <c r="G13" s="48"/>
      <c r="H13" s="48"/>
      <c r="I13" s="48"/>
      <c r="J13" s="48"/>
      <c r="K13" s="48"/>
      <c r="L13" s="50"/>
      <c r="O13" s="16" t="s">
        <v>53</v>
      </c>
      <c r="P13" s="17" t="s">
        <v>54</v>
      </c>
      <c r="Q13" s="13">
        <f>COUNTIF(B11:L77,"Statistica")</f>
        <v>22</v>
      </c>
    </row>
    <row r="14" spans="2:17" ht="15.95" customHeight="1" x14ac:dyDescent="0.2">
      <c r="B14" s="33" t="s">
        <v>9</v>
      </c>
      <c r="C14" s="34">
        <v>43392</v>
      </c>
      <c r="D14" s="48"/>
      <c r="E14" s="48"/>
      <c r="F14" s="48"/>
      <c r="G14" s="48"/>
      <c r="H14" s="48"/>
      <c r="I14" s="48"/>
      <c r="J14" s="48"/>
      <c r="K14" s="48"/>
      <c r="L14" s="50"/>
      <c r="O14" s="16" t="s">
        <v>50</v>
      </c>
      <c r="P14" s="17" t="s">
        <v>54</v>
      </c>
      <c r="Q14" s="13">
        <f>COUNTIF(B11:L78,"Informatica")</f>
        <v>22</v>
      </c>
    </row>
    <row r="15" spans="2:17" ht="15.95" customHeight="1" x14ac:dyDescent="0.2">
      <c r="B15" s="33" t="s">
        <v>10</v>
      </c>
      <c r="C15" s="34">
        <v>43393</v>
      </c>
      <c r="D15" s="48"/>
      <c r="E15" s="48"/>
      <c r="F15" s="48"/>
      <c r="G15" s="48"/>
      <c r="H15" s="48"/>
      <c r="I15" s="48"/>
      <c r="J15" s="48"/>
      <c r="K15" s="48"/>
      <c r="L15" s="50"/>
      <c r="O15" s="16" t="s">
        <v>51</v>
      </c>
      <c r="P15" s="17" t="s">
        <v>55</v>
      </c>
      <c r="Q15" s="13">
        <f>COUNTIF(B11:L78,"Chimica e Prop. Bioch.")</f>
        <v>44</v>
      </c>
    </row>
    <row r="16" spans="2:17" ht="15.95" customHeight="1" x14ac:dyDescent="0.2">
      <c r="B16" s="37" t="s">
        <v>11</v>
      </c>
      <c r="C16" s="38">
        <v>43394</v>
      </c>
      <c r="D16" s="130"/>
      <c r="E16" s="131"/>
      <c r="F16" s="131"/>
      <c r="G16" s="131"/>
      <c r="H16" s="131"/>
      <c r="I16" s="131"/>
      <c r="J16" s="131"/>
      <c r="K16" s="131"/>
      <c r="L16" s="132"/>
    </row>
    <row r="17" spans="2:12" ht="15.95" customHeight="1" x14ac:dyDescent="0.2">
      <c r="B17" s="37" t="s">
        <v>12</v>
      </c>
      <c r="C17" s="38">
        <v>43395</v>
      </c>
      <c r="D17" s="130"/>
      <c r="E17" s="131"/>
      <c r="F17" s="131"/>
      <c r="G17" s="131"/>
      <c r="H17" s="131"/>
      <c r="I17" s="131"/>
      <c r="J17" s="131"/>
      <c r="K17" s="131"/>
      <c r="L17" s="132"/>
    </row>
    <row r="18" spans="2:12" ht="15.95" customHeight="1" x14ac:dyDescent="0.2">
      <c r="B18" s="39" t="s">
        <v>6</v>
      </c>
      <c r="C18" s="34">
        <v>43396</v>
      </c>
      <c r="D18" s="40" t="s">
        <v>29</v>
      </c>
      <c r="E18" s="40" t="s">
        <v>29</v>
      </c>
      <c r="F18" s="43" t="s">
        <v>30</v>
      </c>
      <c r="G18" s="43" t="s">
        <v>30</v>
      </c>
      <c r="H18" s="43" t="s">
        <v>30</v>
      </c>
      <c r="I18" s="48"/>
      <c r="J18" s="41" t="s">
        <v>31</v>
      </c>
      <c r="K18" s="41" t="s">
        <v>31</v>
      </c>
      <c r="L18" s="75" t="s">
        <v>31</v>
      </c>
    </row>
    <row r="19" spans="2:12" ht="15.95" customHeight="1" x14ac:dyDescent="0.2">
      <c r="B19" s="33" t="s">
        <v>7</v>
      </c>
      <c r="C19" s="34">
        <v>43397</v>
      </c>
      <c r="D19" s="40" t="s">
        <v>29</v>
      </c>
      <c r="E19" s="40" t="s">
        <v>29</v>
      </c>
      <c r="F19" s="43" t="s">
        <v>30</v>
      </c>
      <c r="G19" s="43" t="s">
        <v>30</v>
      </c>
      <c r="H19" s="43" t="s">
        <v>30</v>
      </c>
      <c r="I19" s="48"/>
      <c r="J19" s="41" t="s">
        <v>31</v>
      </c>
      <c r="K19" s="41" t="s">
        <v>31</v>
      </c>
      <c r="L19" s="75" t="s">
        <v>31</v>
      </c>
    </row>
    <row r="20" spans="2:12" ht="15.95" customHeight="1" x14ac:dyDescent="0.2">
      <c r="B20" s="33" t="s">
        <v>8</v>
      </c>
      <c r="C20" s="34">
        <v>43398</v>
      </c>
      <c r="D20" s="40" t="s">
        <v>29</v>
      </c>
      <c r="E20" s="40" t="s">
        <v>29</v>
      </c>
      <c r="F20" s="43" t="s">
        <v>30</v>
      </c>
      <c r="G20" s="43" t="s">
        <v>30</v>
      </c>
      <c r="H20" s="43" t="s">
        <v>30</v>
      </c>
      <c r="I20" s="48"/>
      <c r="J20" s="41" t="s">
        <v>31</v>
      </c>
      <c r="K20" s="41" t="s">
        <v>31</v>
      </c>
      <c r="L20" s="75" t="s">
        <v>31</v>
      </c>
    </row>
    <row r="21" spans="2:12" ht="15.95" customHeight="1" x14ac:dyDescent="0.2">
      <c r="B21" s="33" t="s">
        <v>9</v>
      </c>
      <c r="C21" s="34">
        <v>43399</v>
      </c>
      <c r="D21" s="40" t="s">
        <v>29</v>
      </c>
      <c r="E21" s="40" t="s">
        <v>29</v>
      </c>
      <c r="F21" s="43" t="s">
        <v>30</v>
      </c>
      <c r="G21" s="43" t="s">
        <v>30</v>
      </c>
      <c r="H21" s="43" t="s">
        <v>30</v>
      </c>
      <c r="I21" s="48"/>
      <c r="J21" s="41" t="s">
        <v>31</v>
      </c>
      <c r="K21" s="41" t="s">
        <v>31</v>
      </c>
      <c r="L21" s="75" t="s">
        <v>31</v>
      </c>
    </row>
    <row r="22" spans="2:12" ht="15.95" customHeight="1" x14ac:dyDescent="0.2">
      <c r="B22" s="33" t="s">
        <v>10</v>
      </c>
      <c r="C22" s="34">
        <v>43400</v>
      </c>
      <c r="D22" s="40" t="s">
        <v>29</v>
      </c>
      <c r="E22" s="40" t="s">
        <v>29</v>
      </c>
      <c r="F22" s="43" t="s">
        <v>30</v>
      </c>
      <c r="G22" s="43" t="s">
        <v>30</v>
      </c>
      <c r="H22" s="43" t="s">
        <v>30</v>
      </c>
      <c r="I22" s="48"/>
      <c r="J22" s="41" t="s">
        <v>31</v>
      </c>
      <c r="K22" s="41" t="s">
        <v>31</v>
      </c>
      <c r="L22" s="75" t="s">
        <v>31</v>
      </c>
    </row>
    <row r="23" spans="2:12" ht="15.95" customHeight="1" x14ac:dyDescent="0.2">
      <c r="B23" s="37" t="s">
        <v>11</v>
      </c>
      <c r="C23" s="38">
        <v>43401</v>
      </c>
      <c r="D23" s="130"/>
      <c r="E23" s="131"/>
      <c r="F23" s="131"/>
      <c r="G23" s="131"/>
      <c r="H23" s="131"/>
      <c r="I23" s="131"/>
      <c r="J23" s="131"/>
      <c r="K23" s="131"/>
      <c r="L23" s="132"/>
    </row>
    <row r="24" spans="2:12" ht="15.95" customHeight="1" x14ac:dyDescent="0.2">
      <c r="B24" s="37" t="s">
        <v>12</v>
      </c>
      <c r="C24" s="38">
        <v>43402</v>
      </c>
      <c r="D24" s="130"/>
      <c r="E24" s="131"/>
      <c r="F24" s="131"/>
      <c r="G24" s="131"/>
      <c r="H24" s="131"/>
      <c r="I24" s="131"/>
      <c r="J24" s="131"/>
      <c r="K24" s="131"/>
      <c r="L24" s="132"/>
    </row>
    <row r="25" spans="2:12" ht="15.95" customHeight="1" x14ac:dyDescent="0.2">
      <c r="B25" s="46" t="s">
        <v>6</v>
      </c>
      <c r="C25" s="47">
        <v>43403</v>
      </c>
      <c r="D25" s="142" t="s">
        <v>72</v>
      </c>
      <c r="E25" s="142"/>
      <c r="F25" s="142"/>
      <c r="G25" s="142"/>
      <c r="H25" s="142"/>
      <c r="I25" s="142"/>
      <c r="J25" s="142"/>
      <c r="K25" s="142"/>
      <c r="L25" s="143"/>
    </row>
    <row r="26" spans="2:12" ht="15.95" customHeight="1" x14ac:dyDescent="0.2">
      <c r="B26" s="37" t="s">
        <v>7</v>
      </c>
      <c r="C26" s="38">
        <v>43404</v>
      </c>
      <c r="D26" s="130"/>
      <c r="E26" s="131"/>
      <c r="F26" s="131"/>
      <c r="G26" s="131"/>
      <c r="H26" s="131"/>
      <c r="I26" s="131"/>
      <c r="J26" s="131"/>
      <c r="K26" s="131"/>
      <c r="L26" s="132"/>
    </row>
    <row r="27" spans="2:12" ht="15.95" customHeight="1" x14ac:dyDescent="0.2">
      <c r="B27" s="33" t="s">
        <v>8</v>
      </c>
      <c r="C27" s="34">
        <v>43405</v>
      </c>
      <c r="D27" s="48"/>
      <c r="E27" s="48"/>
      <c r="F27" s="48"/>
      <c r="G27" s="48"/>
      <c r="H27" s="48"/>
      <c r="I27" s="48"/>
      <c r="J27" s="48"/>
      <c r="K27" s="48"/>
      <c r="L27" s="50"/>
    </row>
    <row r="28" spans="2:12" ht="15.95" customHeight="1" x14ac:dyDescent="0.2">
      <c r="B28" s="33" t="s">
        <v>9</v>
      </c>
      <c r="C28" s="34">
        <v>43406</v>
      </c>
      <c r="D28" s="48"/>
      <c r="E28" s="48"/>
      <c r="F28" s="48"/>
      <c r="G28" s="48"/>
      <c r="H28" s="48"/>
      <c r="I28" s="48"/>
      <c r="J28" s="48"/>
      <c r="K28" s="48"/>
      <c r="L28" s="50"/>
    </row>
    <row r="29" spans="2:12" ht="15.95" customHeight="1" x14ac:dyDescent="0.2">
      <c r="B29" s="33" t="s">
        <v>10</v>
      </c>
      <c r="C29" s="34">
        <v>43407</v>
      </c>
      <c r="D29" s="48"/>
      <c r="E29" s="48"/>
      <c r="F29" s="48"/>
      <c r="G29" s="48"/>
      <c r="H29" s="48"/>
      <c r="I29" s="48"/>
      <c r="J29" s="48"/>
      <c r="K29" s="48"/>
      <c r="L29" s="50"/>
    </row>
    <row r="30" spans="2:12" ht="15.95" customHeight="1" x14ac:dyDescent="0.2">
      <c r="B30" s="37" t="s">
        <v>11</v>
      </c>
      <c r="C30" s="38">
        <v>43408</v>
      </c>
      <c r="D30" s="130"/>
      <c r="E30" s="131"/>
      <c r="F30" s="131"/>
      <c r="G30" s="131"/>
      <c r="H30" s="131"/>
      <c r="I30" s="131"/>
      <c r="J30" s="131"/>
      <c r="K30" s="131"/>
      <c r="L30" s="132"/>
    </row>
    <row r="31" spans="2:12" ht="15.95" customHeight="1" x14ac:dyDescent="0.2">
      <c r="B31" s="37" t="s">
        <v>12</v>
      </c>
      <c r="C31" s="38">
        <v>43409</v>
      </c>
      <c r="D31" s="130"/>
      <c r="E31" s="131"/>
      <c r="F31" s="131"/>
      <c r="G31" s="131"/>
      <c r="H31" s="131"/>
      <c r="I31" s="131"/>
      <c r="J31" s="131"/>
      <c r="K31" s="131"/>
      <c r="L31" s="132"/>
    </row>
    <row r="32" spans="2:12" ht="15.95" customHeight="1" x14ac:dyDescent="0.2">
      <c r="B32" s="33" t="s">
        <v>6</v>
      </c>
      <c r="C32" s="34">
        <v>43410</v>
      </c>
      <c r="D32" s="40" t="s">
        <v>29</v>
      </c>
      <c r="E32" s="40" t="s">
        <v>29</v>
      </c>
      <c r="F32" s="43" t="s">
        <v>30</v>
      </c>
      <c r="G32" s="43" t="s">
        <v>30</v>
      </c>
      <c r="H32" s="43" t="s">
        <v>30</v>
      </c>
      <c r="I32" s="48"/>
      <c r="J32" s="41" t="s">
        <v>31</v>
      </c>
      <c r="K32" s="41" t="s">
        <v>31</v>
      </c>
      <c r="L32" s="75" t="s">
        <v>31</v>
      </c>
    </row>
    <row r="33" spans="2:12" ht="15.95" customHeight="1" x14ac:dyDescent="0.2">
      <c r="B33" s="33" t="s">
        <v>7</v>
      </c>
      <c r="C33" s="34">
        <v>43411</v>
      </c>
      <c r="D33" s="40" t="s">
        <v>29</v>
      </c>
      <c r="E33" s="40" t="s">
        <v>29</v>
      </c>
      <c r="F33" s="43" t="s">
        <v>30</v>
      </c>
      <c r="G33" s="43" t="s">
        <v>30</v>
      </c>
      <c r="H33" s="43" t="s">
        <v>30</v>
      </c>
      <c r="I33" s="48"/>
      <c r="J33" s="41" t="s">
        <v>31</v>
      </c>
      <c r="K33" s="41" t="s">
        <v>31</v>
      </c>
      <c r="L33" s="75" t="s">
        <v>31</v>
      </c>
    </row>
    <row r="34" spans="2:12" ht="15.95" customHeight="1" x14ac:dyDescent="0.2">
      <c r="B34" s="33" t="s">
        <v>8</v>
      </c>
      <c r="C34" s="34">
        <v>43412</v>
      </c>
      <c r="D34" s="40" t="s">
        <v>29</v>
      </c>
      <c r="E34" s="40" t="s">
        <v>29</v>
      </c>
      <c r="F34" s="43" t="s">
        <v>30</v>
      </c>
      <c r="G34" s="43" t="s">
        <v>30</v>
      </c>
      <c r="H34" s="43" t="s">
        <v>30</v>
      </c>
      <c r="I34" s="48"/>
      <c r="J34" s="41" t="s">
        <v>31</v>
      </c>
      <c r="K34" s="41" t="s">
        <v>31</v>
      </c>
      <c r="L34" s="75" t="s">
        <v>31</v>
      </c>
    </row>
    <row r="35" spans="2:12" ht="15.95" customHeight="1" x14ac:dyDescent="0.2">
      <c r="B35" s="33" t="s">
        <v>9</v>
      </c>
      <c r="C35" s="34">
        <v>43413</v>
      </c>
      <c r="D35" s="40" t="s">
        <v>29</v>
      </c>
      <c r="E35" s="40" t="s">
        <v>29</v>
      </c>
      <c r="F35" s="43" t="s">
        <v>30</v>
      </c>
      <c r="G35" s="43" t="s">
        <v>30</v>
      </c>
      <c r="H35" s="43" t="s">
        <v>30</v>
      </c>
      <c r="I35" s="48"/>
      <c r="J35" s="41" t="s">
        <v>31</v>
      </c>
      <c r="K35" s="41" t="s">
        <v>31</v>
      </c>
      <c r="L35" s="75" t="s">
        <v>31</v>
      </c>
    </row>
    <row r="36" spans="2:12" ht="15.95" customHeight="1" x14ac:dyDescent="0.2">
      <c r="B36" s="33" t="s">
        <v>10</v>
      </c>
      <c r="C36" s="34">
        <v>43414</v>
      </c>
      <c r="D36" s="40" t="s">
        <v>29</v>
      </c>
      <c r="E36" s="40" t="s">
        <v>29</v>
      </c>
      <c r="F36" s="43" t="s">
        <v>30</v>
      </c>
      <c r="G36" s="43" t="s">
        <v>30</v>
      </c>
      <c r="H36" s="43" t="s">
        <v>30</v>
      </c>
      <c r="I36" s="48"/>
      <c r="J36" s="41" t="s">
        <v>31</v>
      </c>
      <c r="K36" s="41" t="s">
        <v>31</v>
      </c>
      <c r="L36" s="75" t="s">
        <v>31</v>
      </c>
    </row>
    <row r="37" spans="2:12" ht="15.95" customHeight="1" x14ac:dyDescent="0.2">
      <c r="B37" s="37" t="s">
        <v>11</v>
      </c>
      <c r="C37" s="38">
        <v>43415</v>
      </c>
      <c r="D37" s="130"/>
      <c r="E37" s="131"/>
      <c r="F37" s="131"/>
      <c r="G37" s="131"/>
      <c r="H37" s="131"/>
      <c r="I37" s="131"/>
      <c r="J37" s="131"/>
      <c r="K37" s="131"/>
      <c r="L37" s="132"/>
    </row>
    <row r="38" spans="2:12" ht="15.95" customHeight="1" x14ac:dyDescent="0.2">
      <c r="B38" s="37" t="s">
        <v>12</v>
      </c>
      <c r="C38" s="38">
        <v>43416</v>
      </c>
      <c r="D38" s="130"/>
      <c r="E38" s="131"/>
      <c r="F38" s="131"/>
      <c r="G38" s="131"/>
      <c r="H38" s="131"/>
      <c r="I38" s="131"/>
      <c r="J38" s="131"/>
      <c r="K38" s="131"/>
      <c r="L38" s="132"/>
    </row>
    <row r="39" spans="2:12" ht="15.95" customHeight="1" x14ac:dyDescent="0.2">
      <c r="B39" s="33" t="s">
        <v>6</v>
      </c>
      <c r="C39" s="34">
        <v>43417</v>
      </c>
      <c r="D39" s="48"/>
      <c r="E39" s="48"/>
      <c r="F39" s="48"/>
      <c r="G39" s="48"/>
      <c r="H39" s="48"/>
      <c r="I39" s="48"/>
      <c r="J39" s="48"/>
      <c r="K39" s="48"/>
      <c r="L39" s="50"/>
    </row>
    <row r="40" spans="2:12" ht="15.95" customHeight="1" x14ac:dyDescent="0.2">
      <c r="B40" s="33" t="s">
        <v>7</v>
      </c>
      <c r="C40" s="34">
        <v>43418</v>
      </c>
      <c r="D40" s="48"/>
      <c r="E40" s="48"/>
      <c r="F40" s="48"/>
      <c r="G40" s="48"/>
      <c r="H40" s="48"/>
      <c r="I40" s="48"/>
      <c r="J40" s="48"/>
      <c r="K40" s="48"/>
      <c r="L40" s="50"/>
    </row>
    <row r="41" spans="2:12" ht="15.95" customHeight="1" x14ac:dyDescent="0.2">
      <c r="B41" s="33" t="s">
        <v>8</v>
      </c>
      <c r="C41" s="34">
        <v>43419</v>
      </c>
      <c r="D41" s="48"/>
      <c r="E41" s="48"/>
      <c r="F41" s="48"/>
      <c r="G41" s="48"/>
      <c r="H41" s="48"/>
      <c r="I41" s="48"/>
      <c r="J41" s="48"/>
      <c r="K41" s="48"/>
      <c r="L41" s="50"/>
    </row>
    <row r="42" spans="2:12" ht="15.95" customHeight="1" x14ac:dyDescent="0.2">
      <c r="B42" s="33" t="s">
        <v>9</v>
      </c>
      <c r="C42" s="34">
        <v>43420</v>
      </c>
      <c r="D42" s="48"/>
      <c r="E42" s="48"/>
      <c r="F42" s="48"/>
      <c r="G42" s="48"/>
      <c r="H42" s="48"/>
      <c r="I42" s="48"/>
      <c r="J42" s="48"/>
      <c r="K42" s="48"/>
      <c r="L42" s="50"/>
    </row>
    <row r="43" spans="2:12" ht="15.95" customHeight="1" x14ac:dyDescent="0.2">
      <c r="B43" s="33" t="s">
        <v>10</v>
      </c>
      <c r="C43" s="34">
        <v>43421</v>
      </c>
      <c r="D43" s="48"/>
      <c r="E43" s="48"/>
      <c r="F43" s="48"/>
      <c r="G43" s="48"/>
      <c r="H43" s="48"/>
      <c r="I43" s="48"/>
      <c r="J43" s="48"/>
      <c r="K43" s="48"/>
      <c r="L43" s="50"/>
    </row>
    <row r="44" spans="2:12" ht="15.95" customHeight="1" x14ac:dyDescent="0.2">
      <c r="B44" s="37" t="s">
        <v>11</v>
      </c>
      <c r="C44" s="38">
        <v>43422</v>
      </c>
      <c r="D44" s="130"/>
      <c r="E44" s="131"/>
      <c r="F44" s="131"/>
      <c r="G44" s="131"/>
      <c r="H44" s="131"/>
      <c r="I44" s="131"/>
      <c r="J44" s="131"/>
      <c r="K44" s="131"/>
      <c r="L44" s="132"/>
    </row>
    <row r="45" spans="2:12" ht="15.95" customHeight="1" x14ac:dyDescent="0.2">
      <c r="B45" s="37" t="s">
        <v>12</v>
      </c>
      <c r="C45" s="38">
        <v>43423</v>
      </c>
      <c r="D45" s="130"/>
      <c r="E45" s="131"/>
      <c r="F45" s="131"/>
      <c r="G45" s="131"/>
      <c r="H45" s="131"/>
      <c r="I45" s="131"/>
      <c r="J45" s="131"/>
      <c r="K45" s="131"/>
      <c r="L45" s="132"/>
    </row>
    <row r="46" spans="2:12" ht="15.95" customHeight="1" x14ac:dyDescent="0.2">
      <c r="B46" s="33" t="s">
        <v>6</v>
      </c>
      <c r="C46" s="34">
        <v>43424</v>
      </c>
      <c r="D46" s="40" t="s">
        <v>29</v>
      </c>
      <c r="E46" s="40" t="s">
        <v>29</v>
      </c>
      <c r="F46" s="43" t="s">
        <v>30</v>
      </c>
      <c r="G46" s="43" t="s">
        <v>30</v>
      </c>
      <c r="H46" s="43" t="s">
        <v>30</v>
      </c>
      <c r="I46" s="48"/>
      <c r="J46" s="41" t="s">
        <v>31</v>
      </c>
      <c r="K46" s="41" t="s">
        <v>31</v>
      </c>
      <c r="L46" s="75" t="s">
        <v>31</v>
      </c>
    </row>
    <row r="47" spans="2:12" ht="15.95" customHeight="1" x14ac:dyDescent="0.2">
      <c r="B47" s="33" t="s">
        <v>7</v>
      </c>
      <c r="C47" s="34">
        <v>43425</v>
      </c>
      <c r="D47" s="40" t="s">
        <v>29</v>
      </c>
      <c r="E47" s="40" t="s">
        <v>29</v>
      </c>
      <c r="F47" s="43" t="s">
        <v>30</v>
      </c>
      <c r="G47" s="43" t="s">
        <v>30</v>
      </c>
      <c r="H47" s="43" t="s">
        <v>30</v>
      </c>
      <c r="I47" s="48"/>
      <c r="J47" s="41" t="s">
        <v>31</v>
      </c>
      <c r="K47" s="41" t="s">
        <v>31</v>
      </c>
      <c r="L47" s="75" t="s">
        <v>31</v>
      </c>
    </row>
    <row r="48" spans="2:12" ht="15.95" customHeight="1" x14ac:dyDescent="0.2">
      <c r="B48" s="33" t="s">
        <v>8</v>
      </c>
      <c r="C48" s="34">
        <v>43426</v>
      </c>
      <c r="D48" s="40" t="s">
        <v>29</v>
      </c>
      <c r="E48" s="40" t="s">
        <v>29</v>
      </c>
      <c r="F48" s="43" t="s">
        <v>30</v>
      </c>
      <c r="G48" s="43" t="s">
        <v>30</v>
      </c>
      <c r="H48" s="43" t="s">
        <v>30</v>
      </c>
      <c r="I48" s="48"/>
      <c r="J48" s="41" t="s">
        <v>31</v>
      </c>
      <c r="K48" s="41" t="s">
        <v>31</v>
      </c>
      <c r="L48" s="75" t="s">
        <v>31</v>
      </c>
    </row>
    <row r="49" spans="2:12" ht="15.95" customHeight="1" x14ac:dyDescent="0.2">
      <c r="B49" s="33" t="s">
        <v>9</v>
      </c>
      <c r="C49" s="34">
        <v>43427</v>
      </c>
      <c r="D49" s="40" t="s">
        <v>29</v>
      </c>
      <c r="E49" s="40" t="s">
        <v>29</v>
      </c>
      <c r="F49" s="40" t="s">
        <v>29</v>
      </c>
      <c r="G49" s="43" t="s">
        <v>30</v>
      </c>
      <c r="H49" s="43" t="s">
        <v>30</v>
      </c>
      <c r="I49" s="48"/>
      <c r="J49" s="41" t="s">
        <v>31</v>
      </c>
      <c r="K49" s="41" t="s">
        <v>31</v>
      </c>
      <c r="L49" s="75" t="s">
        <v>31</v>
      </c>
    </row>
    <row r="50" spans="2:12" ht="15.95" customHeight="1" x14ac:dyDescent="0.2">
      <c r="B50" s="33" t="s">
        <v>10</v>
      </c>
      <c r="C50" s="34">
        <v>43428</v>
      </c>
      <c r="D50" s="43" t="s">
        <v>30</v>
      </c>
      <c r="E50" s="43" t="s">
        <v>30</v>
      </c>
      <c r="F50" s="43" t="s">
        <v>30</v>
      </c>
      <c r="G50" s="51" t="s">
        <v>32</v>
      </c>
      <c r="H50" s="51" t="s">
        <v>32</v>
      </c>
      <c r="I50" s="48"/>
      <c r="J50" s="41" t="s">
        <v>31</v>
      </c>
      <c r="K50" s="41" t="s">
        <v>31</v>
      </c>
      <c r="L50" s="76"/>
    </row>
    <row r="51" spans="2:12" ht="15.95" customHeight="1" x14ac:dyDescent="0.2">
      <c r="B51" s="37" t="s">
        <v>11</v>
      </c>
      <c r="C51" s="38">
        <v>43429</v>
      </c>
      <c r="D51" s="130"/>
      <c r="E51" s="131"/>
      <c r="F51" s="131"/>
      <c r="G51" s="131"/>
      <c r="H51" s="131"/>
      <c r="I51" s="131"/>
      <c r="J51" s="131"/>
      <c r="K51" s="131"/>
      <c r="L51" s="132"/>
    </row>
    <row r="52" spans="2:12" ht="15.95" customHeight="1" x14ac:dyDescent="0.2">
      <c r="B52" s="37" t="s">
        <v>12</v>
      </c>
      <c r="C52" s="38">
        <v>43430</v>
      </c>
      <c r="D52" s="130"/>
      <c r="E52" s="131"/>
      <c r="F52" s="131"/>
      <c r="G52" s="131"/>
      <c r="H52" s="131"/>
      <c r="I52" s="131"/>
      <c r="J52" s="131"/>
      <c r="K52" s="131"/>
      <c r="L52" s="132"/>
    </row>
    <row r="53" spans="2:12" ht="15.95" customHeight="1" x14ac:dyDescent="0.2">
      <c r="B53" s="33" t="s">
        <v>6</v>
      </c>
      <c r="C53" s="34">
        <v>43431</v>
      </c>
      <c r="D53" s="35"/>
      <c r="E53" s="35"/>
      <c r="F53" s="35"/>
      <c r="G53" s="35"/>
      <c r="H53" s="35"/>
      <c r="I53" s="48"/>
      <c r="J53" s="35"/>
      <c r="K53" s="35"/>
      <c r="L53" s="76"/>
    </row>
    <row r="54" spans="2:12" ht="15.95" customHeight="1" x14ac:dyDescent="0.2">
      <c r="B54" s="33" t="s">
        <v>7</v>
      </c>
      <c r="C54" s="34">
        <v>43432</v>
      </c>
      <c r="F54" s="35"/>
      <c r="G54" s="35"/>
      <c r="H54" s="35"/>
      <c r="I54" s="48"/>
      <c r="J54" s="35"/>
      <c r="K54" s="35"/>
      <c r="L54" s="76"/>
    </row>
    <row r="55" spans="2:12" ht="15.95" customHeight="1" x14ac:dyDescent="0.2">
      <c r="B55" s="39" t="s">
        <v>8</v>
      </c>
      <c r="C55" s="34">
        <v>43433</v>
      </c>
      <c r="D55" s="35"/>
      <c r="E55" s="35"/>
      <c r="F55" s="35"/>
      <c r="G55" s="35"/>
      <c r="H55" s="35"/>
      <c r="I55" s="48"/>
      <c r="J55" s="35"/>
      <c r="K55" s="35"/>
      <c r="L55" s="76"/>
    </row>
    <row r="56" spans="2:12" ht="15.95" customHeight="1" x14ac:dyDescent="0.2">
      <c r="B56" s="33" t="s">
        <v>9</v>
      </c>
      <c r="C56" s="34">
        <v>43434</v>
      </c>
      <c r="D56" s="35"/>
      <c r="E56" s="35"/>
      <c r="F56" s="35"/>
      <c r="G56" s="35"/>
      <c r="H56" s="35"/>
      <c r="I56" s="48"/>
      <c r="J56" s="35"/>
      <c r="K56" s="35"/>
      <c r="L56" s="76"/>
    </row>
    <row r="57" spans="2:12" ht="15.95" customHeight="1" x14ac:dyDescent="0.2">
      <c r="B57" s="33" t="s">
        <v>10</v>
      </c>
      <c r="C57" s="34">
        <v>43435</v>
      </c>
      <c r="D57" s="35"/>
      <c r="E57" s="35"/>
      <c r="F57" s="35"/>
      <c r="G57" s="35"/>
      <c r="H57" s="35"/>
      <c r="I57" s="48"/>
      <c r="J57" s="35"/>
      <c r="K57" s="35"/>
      <c r="L57" s="76"/>
    </row>
    <row r="58" spans="2:12" ht="15.95" customHeight="1" x14ac:dyDescent="0.2">
      <c r="B58" s="37" t="s">
        <v>11</v>
      </c>
      <c r="C58" s="38">
        <v>43436</v>
      </c>
      <c r="D58" s="130"/>
      <c r="E58" s="131"/>
      <c r="F58" s="131"/>
      <c r="G58" s="131"/>
      <c r="H58" s="131"/>
      <c r="I58" s="131"/>
      <c r="J58" s="131"/>
      <c r="K58" s="131"/>
      <c r="L58" s="132"/>
    </row>
    <row r="59" spans="2:12" ht="15.95" customHeight="1" x14ac:dyDescent="0.2">
      <c r="B59" s="37" t="s">
        <v>12</v>
      </c>
      <c r="C59" s="38">
        <v>43437</v>
      </c>
      <c r="D59" s="130"/>
      <c r="E59" s="131"/>
      <c r="F59" s="131"/>
      <c r="G59" s="131"/>
      <c r="H59" s="131"/>
      <c r="I59" s="131"/>
      <c r="J59" s="131"/>
      <c r="K59" s="131"/>
      <c r="L59" s="132"/>
    </row>
    <row r="60" spans="2:12" ht="15.95" customHeight="1" x14ac:dyDescent="0.2">
      <c r="B60" s="39" t="s">
        <v>6</v>
      </c>
      <c r="C60" s="34">
        <v>43438</v>
      </c>
      <c r="D60" s="86" t="s">
        <v>30</v>
      </c>
      <c r="E60" s="86" t="s">
        <v>30</v>
      </c>
      <c r="F60" s="86" t="s">
        <v>30</v>
      </c>
      <c r="G60" s="51" t="s">
        <v>32</v>
      </c>
      <c r="H60" s="51" t="s">
        <v>32</v>
      </c>
      <c r="I60" s="42"/>
      <c r="J60" s="61" t="s">
        <v>33</v>
      </c>
      <c r="K60" s="61" t="s">
        <v>33</v>
      </c>
      <c r="L60" s="77" t="s">
        <v>33</v>
      </c>
    </row>
    <row r="61" spans="2:12" ht="15.95" customHeight="1" x14ac:dyDescent="0.2">
      <c r="B61" s="39" t="s">
        <v>7</v>
      </c>
      <c r="C61" s="34">
        <v>43439</v>
      </c>
      <c r="D61" s="86" t="s">
        <v>30</v>
      </c>
      <c r="E61" s="86" t="s">
        <v>30</v>
      </c>
      <c r="F61" s="86" t="s">
        <v>30</v>
      </c>
      <c r="G61" s="51" t="s">
        <v>32</v>
      </c>
      <c r="H61" s="51" t="s">
        <v>32</v>
      </c>
      <c r="I61" s="42"/>
      <c r="J61" s="61" t="s">
        <v>33</v>
      </c>
      <c r="K61" s="61" t="s">
        <v>33</v>
      </c>
      <c r="L61" s="77" t="s">
        <v>33</v>
      </c>
    </row>
    <row r="62" spans="2:12" ht="15.95" customHeight="1" x14ac:dyDescent="0.2">
      <c r="B62" s="39" t="s">
        <v>8</v>
      </c>
      <c r="C62" s="34">
        <v>43440</v>
      </c>
      <c r="D62" s="86" t="s">
        <v>30</v>
      </c>
      <c r="E62" s="86" t="s">
        <v>30</v>
      </c>
      <c r="F62" s="86" t="s">
        <v>30</v>
      </c>
      <c r="G62" s="51" t="s">
        <v>32</v>
      </c>
      <c r="H62" s="51" t="s">
        <v>32</v>
      </c>
      <c r="I62" s="42"/>
      <c r="J62" s="61" t="s">
        <v>33</v>
      </c>
      <c r="K62" s="61" t="s">
        <v>33</v>
      </c>
      <c r="L62" s="77" t="s">
        <v>33</v>
      </c>
    </row>
    <row r="63" spans="2:12" ht="15.95" customHeight="1" x14ac:dyDescent="0.2">
      <c r="B63" s="37" t="s">
        <v>9</v>
      </c>
      <c r="C63" s="38">
        <v>43441</v>
      </c>
      <c r="D63" s="130"/>
      <c r="E63" s="131"/>
      <c r="F63" s="131"/>
      <c r="G63" s="131"/>
      <c r="H63" s="131"/>
      <c r="I63" s="131"/>
      <c r="J63" s="131"/>
      <c r="K63" s="131"/>
      <c r="L63" s="132"/>
    </row>
    <row r="64" spans="2:12" ht="15.95" customHeight="1" x14ac:dyDescent="0.2">
      <c r="B64" s="46" t="s">
        <v>10</v>
      </c>
      <c r="C64" s="47">
        <v>43442</v>
      </c>
      <c r="D64" s="142" t="s">
        <v>72</v>
      </c>
      <c r="E64" s="142"/>
      <c r="F64" s="142"/>
      <c r="G64" s="142"/>
      <c r="H64" s="142"/>
      <c r="I64" s="142"/>
      <c r="J64" s="142"/>
      <c r="K64" s="142"/>
      <c r="L64" s="143"/>
    </row>
    <row r="65" spans="2:12" ht="15.95" customHeight="1" x14ac:dyDescent="0.2">
      <c r="B65" s="37" t="s">
        <v>11</v>
      </c>
      <c r="C65" s="38">
        <v>43443</v>
      </c>
      <c r="D65" s="130"/>
      <c r="E65" s="131"/>
      <c r="F65" s="131"/>
      <c r="G65" s="131"/>
      <c r="H65" s="131"/>
      <c r="I65" s="131"/>
      <c r="J65" s="131"/>
      <c r="K65" s="131"/>
      <c r="L65" s="132"/>
    </row>
    <row r="66" spans="2:12" ht="15.95" customHeight="1" x14ac:dyDescent="0.2">
      <c r="B66" s="37" t="s">
        <v>12</v>
      </c>
      <c r="C66" s="38">
        <v>43444</v>
      </c>
      <c r="D66" s="130"/>
      <c r="E66" s="131"/>
      <c r="F66" s="131"/>
      <c r="G66" s="131"/>
      <c r="H66" s="131"/>
      <c r="I66" s="131"/>
      <c r="J66" s="131"/>
      <c r="K66" s="131"/>
      <c r="L66" s="132"/>
    </row>
    <row r="67" spans="2:12" ht="15.95" customHeight="1" x14ac:dyDescent="0.2">
      <c r="B67" s="39" t="s">
        <v>6</v>
      </c>
      <c r="C67" s="34">
        <v>43445</v>
      </c>
      <c r="D67" s="86" t="s">
        <v>30</v>
      </c>
      <c r="E67" s="86" t="s">
        <v>30</v>
      </c>
      <c r="F67" s="86" t="s">
        <v>30</v>
      </c>
      <c r="G67" s="51" t="s">
        <v>32</v>
      </c>
      <c r="H67" s="51" t="s">
        <v>32</v>
      </c>
      <c r="I67" s="48"/>
      <c r="J67" s="61" t="s">
        <v>33</v>
      </c>
      <c r="K67" s="61" t="s">
        <v>33</v>
      </c>
      <c r="L67" s="77" t="s">
        <v>33</v>
      </c>
    </row>
    <row r="68" spans="2:12" ht="15.95" customHeight="1" x14ac:dyDescent="0.2">
      <c r="B68" s="39" t="s">
        <v>7</v>
      </c>
      <c r="C68" s="34">
        <v>43446</v>
      </c>
      <c r="D68" s="86" t="s">
        <v>30</v>
      </c>
      <c r="E68" s="86" t="s">
        <v>30</v>
      </c>
      <c r="F68" s="86" t="s">
        <v>30</v>
      </c>
      <c r="G68" s="51" t="s">
        <v>32</v>
      </c>
      <c r="H68" s="51" t="s">
        <v>32</v>
      </c>
      <c r="I68" s="48"/>
      <c r="J68" s="61" t="s">
        <v>33</v>
      </c>
      <c r="K68" s="61" t="s">
        <v>33</v>
      </c>
      <c r="L68" s="77" t="s">
        <v>33</v>
      </c>
    </row>
    <row r="69" spans="2:12" ht="15.95" customHeight="1" x14ac:dyDescent="0.2">
      <c r="B69" s="39" t="s">
        <v>8</v>
      </c>
      <c r="C69" s="34">
        <v>43447</v>
      </c>
      <c r="D69" s="86" t="s">
        <v>30</v>
      </c>
      <c r="E69" s="86" t="s">
        <v>30</v>
      </c>
      <c r="F69" s="86" t="s">
        <v>30</v>
      </c>
      <c r="G69" s="51" t="s">
        <v>32</v>
      </c>
      <c r="H69" s="51" t="s">
        <v>32</v>
      </c>
      <c r="I69" s="48"/>
      <c r="J69" s="61" t="s">
        <v>33</v>
      </c>
      <c r="K69" s="61" t="s">
        <v>33</v>
      </c>
      <c r="L69" s="77" t="s">
        <v>33</v>
      </c>
    </row>
    <row r="70" spans="2:12" ht="15.95" customHeight="1" x14ac:dyDescent="0.2">
      <c r="B70" s="39" t="s">
        <v>9</v>
      </c>
      <c r="C70" s="34">
        <v>43448</v>
      </c>
      <c r="D70" s="86" t="s">
        <v>30</v>
      </c>
      <c r="E70" s="86" t="s">
        <v>30</v>
      </c>
      <c r="F70" s="86" t="s">
        <v>30</v>
      </c>
      <c r="G70" s="51" t="s">
        <v>32</v>
      </c>
      <c r="H70" s="51" t="s">
        <v>32</v>
      </c>
      <c r="I70" s="48"/>
      <c r="J70" s="61" t="s">
        <v>33</v>
      </c>
      <c r="K70" s="61" t="s">
        <v>33</v>
      </c>
      <c r="L70" s="49"/>
    </row>
    <row r="71" spans="2:12" ht="15.95" customHeight="1" thickBot="1" x14ac:dyDescent="0.25">
      <c r="B71" s="39" t="s">
        <v>10</v>
      </c>
      <c r="C71" s="34">
        <v>43449</v>
      </c>
      <c r="D71" s="86" t="s">
        <v>30</v>
      </c>
      <c r="E71" s="86" t="s">
        <v>30</v>
      </c>
      <c r="F71" s="86" t="s">
        <v>30</v>
      </c>
      <c r="G71" s="51" t="s">
        <v>32</v>
      </c>
      <c r="H71" s="51" t="s">
        <v>32</v>
      </c>
      <c r="I71" s="48"/>
      <c r="J71" s="61" t="s">
        <v>33</v>
      </c>
      <c r="K71" s="61" t="s">
        <v>33</v>
      </c>
      <c r="L71" s="49"/>
    </row>
    <row r="72" spans="2:12" ht="15.95" customHeight="1" x14ac:dyDescent="0.2">
      <c r="B72" s="133" t="s">
        <v>60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5"/>
    </row>
    <row r="73" spans="2:12" ht="15.95" customHeight="1" thickBot="1" x14ac:dyDescent="0.25">
      <c r="B73" s="136"/>
      <c r="C73" s="137"/>
      <c r="D73" s="137"/>
      <c r="E73" s="137"/>
      <c r="F73" s="137"/>
      <c r="G73" s="137"/>
      <c r="H73" s="137"/>
      <c r="I73" s="137"/>
      <c r="J73" s="137"/>
      <c r="K73" s="137"/>
      <c r="L73" s="138"/>
    </row>
    <row r="74" spans="2:12" s="9" customFormat="1" ht="15.95" customHeight="1" x14ac:dyDescent="0.2">
      <c r="B74" s="33" t="s">
        <v>6</v>
      </c>
      <c r="C74" s="34">
        <v>43108</v>
      </c>
      <c r="D74" s="86" t="s">
        <v>30</v>
      </c>
      <c r="E74" s="86" t="s">
        <v>30</v>
      </c>
      <c r="F74" s="86" t="s">
        <v>30</v>
      </c>
      <c r="G74" s="51" t="s">
        <v>32</v>
      </c>
      <c r="H74" s="51" t="s">
        <v>32</v>
      </c>
      <c r="I74" s="48"/>
      <c r="J74" s="35"/>
      <c r="K74" s="35"/>
      <c r="L74" s="49"/>
    </row>
    <row r="75" spans="2:12" s="9" customFormat="1" ht="15.95" customHeight="1" x14ac:dyDescent="0.2">
      <c r="B75" s="33" t="s">
        <v>7</v>
      </c>
      <c r="C75" s="34">
        <v>43109</v>
      </c>
      <c r="D75" s="86" t="s">
        <v>30</v>
      </c>
      <c r="E75" s="86" t="s">
        <v>30</v>
      </c>
      <c r="F75" s="35"/>
      <c r="G75" s="51" t="s">
        <v>32</v>
      </c>
      <c r="H75" s="51" t="s">
        <v>32</v>
      </c>
      <c r="I75" s="48"/>
      <c r="J75" s="35"/>
      <c r="K75" s="35"/>
      <c r="L75" s="49"/>
    </row>
    <row r="76" spans="2:12" s="9" customFormat="1" ht="15.95" customHeight="1" x14ac:dyDescent="0.2">
      <c r="B76" s="39" t="s">
        <v>8</v>
      </c>
      <c r="C76" s="34">
        <v>43110</v>
      </c>
      <c r="D76" s="35"/>
      <c r="E76" s="35"/>
      <c r="F76" s="35"/>
      <c r="G76" s="35"/>
      <c r="H76" s="35"/>
      <c r="I76" s="48"/>
      <c r="J76" s="35"/>
      <c r="K76" s="35"/>
      <c r="L76" s="49"/>
    </row>
    <row r="77" spans="2:12" s="9" customFormat="1" ht="15.95" customHeight="1" x14ac:dyDescent="0.2">
      <c r="B77" s="33" t="s">
        <v>9</v>
      </c>
      <c r="C77" s="34">
        <v>43111</v>
      </c>
      <c r="D77" s="35"/>
      <c r="E77" s="35"/>
      <c r="F77" s="35"/>
      <c r="G77" s="35"/>
      <c r="H77" s="35"/>
      <c r="I77" s="48"/>
      <c r="J77" s="35"/>
      <c r="K77" s="35"/>
      <c r="L77" s="49"/>
    </row>
    <row r="78" spans="2:12" s="9" customFormat="1" ht="15.95" customHeight="1" thickBot="1" x14ac:dyDescent="0.25">
      <c r="B78" s="33" t="s">
        <v>10</v>
      </c>
      <c r="C78" s="34">
        <v>43112</v>
      </c>
      <c r="D78" s="35"/>
      <c r="E78" s="35"/>
      <c r="F78" s="35"/>
      <c r="G78" s="35"/>
      <c r="H78" s="35"/>
      <c r="I78" s="48"/>
      <c r="J78" s="35"/>
      <c r="K78" s="35"/>
      <c r="L78" s="49"/>
    </row>
    <row r="79" spans="2:12" ht="15.95" customHeight="1" x14ac:dyDescent="0.2">
      <c r="B79" s="133" t="s">
        <v>59</v>
      </c>
      <c r="C79" s="134"/>
      <c r="D79" s="134"/>
      <c r="E79" s="134"/>
      <c r="F79" s="134"/>
      <c r="G79" s="134"/>
      <c r="H79" s="134"/>
      <c r="I79" s="134"/>
      <c r="J79" s="134"/>
      <c r="K79" s="134"/>
      <c r="L79" s="135"/>
    </row>
    <row r="80" spans="2:12" ht="15.95" customHeight="1" thickBot="1" x14ac:dyDescent="0.25">
      <c r="B80" s="136"/>
      <c r="C80" s="137"/>
      <c r="D80" s="137"/>
      <c r="E80" s="137"/>
      <c r="F80" s="137"/>
      <c r="G80" s="137"/>
      <c r="H80" s="137"/>
      <c r="I80" s="137"/>
      <c r="J80" s="137"/>
      <c r="K80" s="137"/>
      <c r="L80" s="138"/>
    </row>
    <row r="81" spans="2:12" ht="12" customHeight="1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6"/>
    </row>
    <row r="82" spans="2:12" ht="12" customHeight="1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6"/>
    </row>
    <row r="83" spans="2:12" ht="12" customHeight="1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6"/>
    </row>
    <row r="84" spans="2:12" ht="12" customHeight="1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6"/>
    </row>
    <row r="85" spans="2:12" ht="12" customHeight="1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6"/>
    </row>
    <row r="86" spans="2:12" ht="12" customHeight="1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6"/>
    </row>
    <row r="87" spans="2:12" ht="12" customHeight="1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6"/>
    </row>
    <row r="88" spans="2:12" ht="12" customHeight="1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6"/>
    </row>
    <row r="89" spans="2:12" ht="12" customHeight="1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6"/>
    </row>
    <row r="90" spans="2:12" ht="12" customHeight="1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6"/>
    </row>
    <row r="91" spans="2:12" ht="12" customHeight="1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6"/>
    </row>
    <row r="92" spans="2:12" ht="12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6"/>
    </row>
    <row r="93" spans="2:12" ht="12" customHeight="1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6"/>
    </row>
    <row r="94" spans="2:12" ht="12" customHeight="1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6"/>
    </row>
    <row r="95" spans="2:12" ht="12" customHeigh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6"/>
    </row>
    <row r="96" spans="2:12" ht="12" customHeight="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6"/>
    </row>
    <row r="97" spans="2:12" ht="12" customHeight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6"/>
    </row>
    <row r="98" spans="2:12" ht="12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6"/>
    </row>
    <row r="99" spans="2:12" ht="12" customHeight="1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6"/>
    </row>
    <row r="100" spans="2:12" ht="12" customHeigh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6"/>
    </row>
    <row r="101" spans="2:12" ht="12" customHeigh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6"/>
    </row>
    <row r="102" spans="2:12" ht="12" customHeight="1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6"/>
    </row>
    <row r="103" spans="2:12" ht="12" customHeight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6"/>
    </row>
    <row r="104" spans="2:12" ht="12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6"/>
    </row>
    <row r="105" spans="2:12" ht="12" customHeight="1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6"/>
    </row>
    <row r="106" spans="2:12" ht="12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6"/>
    </row>
    <row r="107" spans="2:12" ht="12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6"/>
    </row>
    <row r="108" spans="2:12" ht="12" customHeigh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6"/>
    </row>
    <row r="109" spans="2:12" ht="12" customHeigh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6"/>
    </row>
    <row r="110" spans="2:12" ht="12" customHeigh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6"/>
    </row>
    <row r="111" spans="2:12" ht="12" customHeigh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6"/>
    </row>
    <row r="112" spans="2:12" ht="12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6"/>
    </row>
    <row r="113" spans="2:11" ht="12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2:11" ht="12" customHeight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2:1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2:11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2:11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2:1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2:11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2:11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2:11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2:1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2:11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2:11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2:11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2:11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2:11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2:11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2:11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2:11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2:1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2:11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2:11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2:11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2:11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2:11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2:11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2:11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2:11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2:11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2:11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2:11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2:11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2:11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2:11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2:11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2:11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2:11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2:11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2:11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2:11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2:11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2:11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2:11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2:11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2:11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2:11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2:11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2:11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2:11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2:11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2:11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2:11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2:11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2:11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2:11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2:11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2:11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2:11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2:11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2:11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2:11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2:11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2:11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2:11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2:11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2:11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2:11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2:11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2:11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2:11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2:11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2:11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2:11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2:11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2:11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2:11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2:11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2:11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2:11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2:11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2:11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2:11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2:11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2:11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2:11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2:11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2:11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2:11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2:11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2:11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2:11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2:11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2:11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2:11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2:11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2:11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2:11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2:11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2:11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2:11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2:11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2:11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2:11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2:11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2:11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2:11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2:11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2:11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2:11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2:11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2:11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2:11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2:11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2:11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2:11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2:11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2:11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2:11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2:11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2:11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2:11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2:11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2:11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2:11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2:11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2:11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2:11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2:11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2:11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2:11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2:11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2:11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2:11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2:11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2:11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2:11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2:11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2:11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2:11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2:11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2:11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2:11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2:11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2:11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2:11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2:11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2:11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2:11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2:11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2:11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2:11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2:11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2:11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2:11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2:11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2:11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2:11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2:11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2:11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2:11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2:11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2:11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2:11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2:11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2:11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2:11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2:11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2:11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2:11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2:11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2:11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2:11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2:11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2:11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2:11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2:11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2:11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2:11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2:11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2:11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2:11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2:11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2:11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2:11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2:11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2:11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2:11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2:11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2:11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2:11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2:11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2:11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2:11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2:11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2:11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2:11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2:11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2:11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2:11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2:11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2:11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2:11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2:11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2:11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2:11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2:11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2:11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2:11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2:11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2:11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2:11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2:11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2:11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2:11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2:11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2:11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2:11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2:11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2:11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2:11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2:11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2:11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2:11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2:11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2:11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2:11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2:11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2:11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2:11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2:11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2:11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2:11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2:11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2:11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2:11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2:11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2:11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2:11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2:11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2:11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2:11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2:11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2:11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2:11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2:11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2:11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2:11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2:11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2:11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2:11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2:11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2:11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2:11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2:11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2:11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2:11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2:11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2:11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2:11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2:11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2:11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2:11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2:11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2:11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2:11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2:11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2:11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2:11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2:11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2:11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2:11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2:11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2:11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2:11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2:11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2:11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2:11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2:11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2:11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2:11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2:11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2:11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2:11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2:11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2:11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2:11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2:11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2:11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2:11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2:11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2:11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2:11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2:11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2:11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2:11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2:11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2:11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2:11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2:11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2:11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2:11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2:11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2:11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2:11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2:11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2:11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2:11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2:11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2:11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2:11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2:11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2:11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2:11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2:11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2:11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2:11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2:11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2:11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2:11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2:11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2:11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2:11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2:11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2:11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2:11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2:11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2:11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2:11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2:11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2:11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2:11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2:11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2:11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2:11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2:11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2:11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2:11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2:11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2:11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2:11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2:11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2:11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2:11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2:11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2:11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2:11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2:11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2:11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2:11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2:11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2:11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2:11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2:11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2:11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2:11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2:11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2:11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2:11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2:11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2:11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2:11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2:11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2:11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2:11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2:11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2:11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2:11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2:11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2:11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2:11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2:11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2:11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2:11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2:11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2:11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2:11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2:11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2:11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2:11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2:11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2:11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2:11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2:11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2:11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2:11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2:11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2:11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2:11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2:11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2:11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2:11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2:11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2:11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2:11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2:11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2:11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2:11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2:11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2:11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2:11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2:11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2:11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2:11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2:11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2:11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2:11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2:11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2:11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2:11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2:11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2:11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2:11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2:11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2:11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2:11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2:11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2:11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2:11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2:11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2:11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2:11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2:11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2:11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2:11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2:11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2:11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2:11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2:11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2:11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2:11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2:11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2:11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2:11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2:11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2:11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2:11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2:11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2:11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2:11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2:11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2:11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2:11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2:11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2:11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2:11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2:11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2:11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2:11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2:11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2:11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2:11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2:11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2:11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2:11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2:11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2:11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2:11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2:11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2:11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2:11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2:11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2:11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2:11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2:11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2:11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2:11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2:11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2:11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2:11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2:11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2:11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2:11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2:11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2:11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2:11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2:11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2:11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2:11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2:11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2:11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2:11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</row>
    <row r="594" spans="2:11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</row>
    <row r="595" spans="2:11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</row>
    <row r="596" spans="2:11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</row>
    <row r="597" spans="2:11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</row>
    <row r="598" spans="2:11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</row>
    <row r="599" spans="2:11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</row>
    <row r="600" spans="2:11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</row>
    <row r="601" spans="2:11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</row>
    <row r="602" spans="2:11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</row>
    <row r="603" spans="2:11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</row>
    <row r="604" spans="2:11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</row>
    <row r="605" spans="2:11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</row>
    <row r="606" spans="2:11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</row>
    <row r="607" spans="2:11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</row>
    <row r="608" spans="2:11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</row>
    <row r="609" spans="2:11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</row>
    <row r="610" spans="2:11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</row>
    <row r="611" spans="2:11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</row>
    <row r="612" spans="2:11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</row>
    <row r="613" spans="2:11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</row>
    <row r="614" spans="2:11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</row>
    <row r="615" spans="2:11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</row>
    <row r="616" spans="2:11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</row>
    <row r="617" spans="2:11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</row>
    <row r="618" spans="2:11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</row>
    <row r="619" spans="2:11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</row>
    <row r="620" spans="2:11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</row>
    <row r="621" spans="2:11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</row>
    <row r="622" spans="2:11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</row>
    <row r="623" spans="2:11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</row>
    <row r="624" spans="2:11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</row>
    <row r="625" spans="2:11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</row>
    <row r="626" spans="2:11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</row>
    <row r="627" spans="2:11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</row>
    <row r="628" spans="2:11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</row>
    <row r="629" spans="2:11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</row>
    <row r="630" spans="2:11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</row>
    <row r="631" spans="2:11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</row>
    <row r="632" spans="2:11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</row>
    <row r="633" spans="2:11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</row>
    <row r="634" spans="2:11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</row>
    <row r="635" spans="2:11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</row>
    <row r="636" spans="2:11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</row>
    <row r="637" spans="2:11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</row>
    <row r="638" spans="2:11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</row>
    <row r="639" spans="2:11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</row>
    <row r="640" spans="2:11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</row>
    <row r="641" spans="2:11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</row>
    <row r="642" spans="2:11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</row>
    <row r="643" spans="2:11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</row>
    <row r="644" spans="2:11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</row>
    <row r="645" spans="2:11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</row>
    <row r="646" spans="2:11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</row>
    <row r="647" spans="2:11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</row>
    <row r="648" spans="2:11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</row>
    <row r="649" spans="2:11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</row>
    <row r="650" spans="2:11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</row>
    <row r="651" spans="2:11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</row>
    <row r="652" spans="2:11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</row>
    <row r="653" spans="2:11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</row>
    <row r="654" spans="2:11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</row>
    <row r="655" spans="2:11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</row>
    <row r="656" spans="2:11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</row>
    <row r="657" spans="2:11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</row>
    <row r="658" spans="2:11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</row>
    <row r="659" spans="2:11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</row>
    <row r="660" spans="2:11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</row>
    <row r="661" spans="2:11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</row>
    <row r="662" spans="2:11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</row>
    <row r="663" spans="2:11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</row>
    <row r="664" spans="2:11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</row>
    <row r="665" spans="2:11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</row>
    <row r="666" spans="2:11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</row>
    <row r="667" spans="2:11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</row>
    <row r="668" spans="2:11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</row>
    <row r="669" spans="2:11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</row>
    <row r="670" spans="2:11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5"/>
    </row>
    <row r="671" spans="2:11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5"/>
    </row>
    <row r="672" spans="2:11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5"/>
    </row>
    <row r="673" spans="2:11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5"/>
    </row>
    <row r="674" spans="2:11" x14ac:dyDescent="0.2">
      <c r="B674" s="5"/>
      <c r="C674" s="5"/>
      <c r="D674" s="5"/>
      <c r="E674" s="5"/>
      <c r="F674" s="5"/>
      <c r="G674" s="5"/>
      <c r="H674" s="5"/>
      <c r="I674" s="5"/>
      <c r="J674" s="5"/>
      <c r="K674" s="5"/>
    </row>
    <row r="675" spans="2:11" x14ac:dyDescent="0.2">
      <c r="B675" s="5"/>
      <c r="C675" s="5"/>
      <c r="D675" s="5"/>
      <c r="E675" s="5"/>
      <c r="F675" s="5"/>
      <c r="G675" s="5"/>
      <c r="H675" s="5"/>
      <c r="I675" s="5"/>
      <c r="J675" s="5"/>
      <c r="K675" s="5"/>
    </row>
    <row r="676" spans="2:11" x14ac:dyDescent="0.2">
      <c r="B676" s="5"/>
      <c r="C676" s="5"/>
      <c r="D676" s="5"/>
      <c r="E676" s="5"/>
      <c r="F676" s="5"/>
      <c r="G676" s="5"/>
      <c r="H676" s="5"/>
      <c r="I676" s="5"/>
      <c r="J676" s="5"/>
      <c r="K676" s="5"/>
    </row>
    <row r="677" spans="2:11" x14ac:dyDescent="0.2">
      <c r="B677" s="5"/>
      <c r="C677" s="5"/>
      <c r="D677" s="5"/>
      <c r="E677" s="5"/>
      <c r="F677" s="5"/>
      <c r="G677" s="5"/>
      <c r="H677" s="5"/>
      <c r="I677" s="5"/>
      <c r="J677" s="5"/>
      <c r="K677" s="5"/>
    </row>
    <row r="678" spans="2:11" x14ac:dyDescent="0.2">
      <c r="B678" s="5"/>
      <c r="C678" s="5"/>
      <c r="D678" s="5"/>
      <c r="E678" s="5"/>
      <c r="F678" s="5"/>
      <c r="G678" s="5"/>
      <c r="H678" s="5"/>
      <c r="I678" s="5"/>
      <c r="J678" s="5"/>
      <c r="K678" s="5"/>
    </row>
    <row r="679" spans="2:11" x14ac:dyDescent="0.2">
      <c r="B679" s="5"/>
      <c r="C679" s="5"/>
      <c r="D679" s="5"/>
      <c r="E679" s="5"/>
      <c r="F679" s="5"/>
      <c r="G679" s="5"/>
      <c r="H679" s="5"/>
      <c r="I679" s="5"/>
      <c r="J679" s="5"/>
      <c r="K679" s="5"/>
    </row>
    <row r="680" spans="2:11" x14ac:dyDescent="0.2">
      <c r="B680" s="5"/>
      <c r="C680" s="5"/>
      <c r="D680" s="5"/>
      <c r="E680" s="5"/>
      <c r="F680" s="5"/>
      <c r="G680" s="5"/>
      <c r="H680" s="5"/>
      <c r="I680" s="5"/>
      <c r="J680" s="5"/>
      <c r="K680" s="5"/>
    </row>
    <row r="681" spans="2:11" x14ac:dyDescent="0.2">
      <c r="B681" s="5"/>
      <c r="C681" s="5"/>
      <c r="D681" s="5"/>
      <c r="E681" s="5"/>
      <c r="F681" s="5"/>
      <c r="G681" s="5"/>
      <c r="H681" s="5"/>
      <c r="I681" s="5"/>
      <c r="J681" s="5"/>
      <c r="K681" s="5"/>
    </row>
    <row r="682" spans="2:11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5"/>
    </row>
    <row r="683" spans="2:11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5"/>
    </row>
    <row r="684" spans="2:11" x14ac:dyDescent="0.2">
      <c r="B684" s="5"/>
      <c r="C684" s="5"/>
      <c r="D684" s="5"/>
      <c r="E684" s="5"/>
      <c r="F684" s="5"/>
      <c r="G684" s="5"/>
      <c r="H684" s="5"/>
      <c r="I684" s="5"/>
      <c r="J684" s="5"/>
      <c r="K684" s="5"/>
    </row>
    <row r="685" spans="2:11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5"/>
    </row>
    <row r="686" spans="2:11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5"/>
    </row>
    <row r="687" spans="2:11" x14ac:dyDescent="0.2">
      <c r="B687" s="5"/>
      <c r="C687" s="5"/>
      <c r="D687" s="5"/>
      <c r="E687" s="5"/>
      <c r="F687" s="5"/>
      <c r="G687" s="5"/>
      <c r="H687" s="5"/>
      <c r="I687" s="5"/>
      <c r="J687" s="5"/>
      <c r="K687" s="5"/>
    </row>
    <row r="688" spans="2:11" x14ac:dyDescent="0.2">
      <c r="B688" s="5"/>
      <c r="C688" s="5"/>
      <c r="D688" s="5"/>
      <c r="E688" s="5"/>
      <c r="F688" s="5"/>
      <c r="G688" s="5"/>
      <c r="H688" s="5"/>
      <c r="I688" s="5"/>
      <c r="J688" s="5"/>
      <c r="K688" s="5"/>
    </row>
    <row r="689" spans="2:11" x14ac:dyDescent="0.2">
      <c r="B689" s="5"/>
      <c r="C689" s="5"/>
      <c r="D689" s="5"/>
      <c r="E689" s="5"/>
      <c r="F689" s="5"/>
      <c r="G689" s="5"/>
      <c r="H689" s="5"/>
      <c r="I689" s="5"/>
      <c r="J689" s="5"/>
      <c r="K689" s="5"/>
    </row>
    <row r="690" spans="2:11" x14ac:dyDescent="0.2">
      <c r="B690" s="5"/>
      <c r="C690" s="5"/>
      <c r="D690" s="5"/>
      <c r="E690" s="5"/>
      <c r="F690" s="5"/>
      <c r="G690" s="5"/>
      <c r="H690" s="5"/>
      <c r="I690" s="5"/>
      <c r="J690" s="5"/>
      <c r="K690" s="5"/>
    </row>
    <row r="691" spans="2:11" x14ac:dyDescent="0.2">
      <c r="B691" s="5"/>
      <c r="C691" s="5"/>
      <c r="D691" s="5"/>
      <c r="E691" s="5"/>
      <c r="F691" s="5"/>
      <c r="G691" s="5"/>
      <c r="H691" s="5"/>
      <c r="I691" s="5"/>
      <c r="J691" s="5"/>
      <c r="K691" s="5"/>
    </row>
    <row r="692" spans="2:11" x14ac:dyDescent="0.2">
      <c r="B692" s="5"/>
      <c r="C692" s="5"/>
      <c r="D692" s="5"/>
      <c r="E692" s="5"/>
      <c r="F692" s="5"/>
      <c r="G692" s="5"/>
      <c r="H692" s="5"/>
      <c r="I692" s="5"/>
      <c r="J692" s="5"/>
      <c r="K692" s="5"/>
    </row>
    <row r="693" spans="2:11" x14ac:dyDescent="0.2">
      <c r="B693" s="5"/>
      <c r="C693" s="5"/>
      <c r="D693" s="5"/>
      <c r="E693" s="5"/>
      <c r="F693" s="5"/>
      <c r="G693" s="5"/>
      <c r="H693" s="5"/>
      <c r="I693" s="5"/>
      <c r="J693" s="5"/>
      <c r="K693" s="5"/>
    </row>
    <row r="694" spans="2:11" x14ac:dyDescent="0.2">
      <c r="B694" s="5"/>
      <c r="C694" s="5"/>
      <c r="D694" s="5"/>
      <c r="E694" s="5"/>
      <c r="F694" s="5"/>
      <c r="G694" s="5"/>
      <c r="H694" s="5"/>
      <c r="I694" s="5"/>
      <c r="J694" s="5"/>
      <c r="K694" s="5"/>
    </row>
    <row r="695" spans="2:11" x14ac:dyDescent="0.2">
      <c r="B695" s="5"/>
      <c r="C695" s="5"/>
      <c r="D695" s="5"/>
      <c r="E695" s="5"/>
      <c r="F695" s="5"/>
      <c r="G695" s="5"/>
      <c r="H695" s="5"/>
      <c r="I695" s="5"/>
      <c r="J695" s="5"/>
      <c r="K695" s="5"/>
    </row>
    <row r="696" spans="2:11" x14ac:dyDescent="0.2">
      <c r="B696" s="5"/>
      <c r="C696" s="5"/>
      <c r="D696" s="5"/>
      <c r="E696" s="5"/>
      <c r="F696" s="5"/>
      <c r="G696" s="5"/>
      <c r="H696" s="5"/>
      <c r="I696" s="5"/>
      <c r="J696" s="5"/>
      <c r="K696" s="5"/>
    </row>
    <row r="697" spans="2:11" x14ac:dyDescent="0.2">
      <c r="B697" s="5"/>
      <c r="C697" s="5"/>
      <c r="D697" s="5"/>
      <c r="E697" s="5"/>
      <c r="F697" s="5"/>
      <c r="G697" s="5"/>
      <c r="H697" s="5"/>
      <c r="I697" s="5"/>
      <c r="J697" s="5"/>
      <c r="K697" s="5"/>
    </row>
    <row r="698" spans="2:11" x14ac:dyDescent="0.2">
      <c r="B698" s="5"/>
      <c r="C698" s="5"/>
      <c r="D698" s="5"/>
      <c r="E698" s="5"/>
      <c r="F698" s="5"/>
      <c r="G698" s="5"/>
      <c r="H698" s="5"/>
      <c r="I698" s="5"/>
      <c r="J698" s="5"/>
      <c r="K698" s="5"/>
    </row>
    <row r="699" spans="2:11" x14ac:dyDescent="0.2">
      <c r="B699" s="5"/>
      <c r="C699" s="5"/>
      <c r="D699" s="5"/>
      <c r="E699" s="5"/>
      <c r="F699" s="5"/>
      <c r="G699" s="5"/>
      <c r="H699" s="5"/>
      <c r="I699" s="5"/>
      <c r="J699" s="5"/>
      <c r="K699" s="5"/>
    </row>
    <row r="700" spans="2:11" x14ac:dyDescent="0.2">
      <c r="B700" s="5"/>
      <c r="C700" s="5"/>
      <c r="D700" s="5"/>
      <c r="E700" s="5"/>
      <c r="F700" s="5"/>
      <c r="G700" s="5"/>
      <c r="H700" s="5"/>
      <c r="I700" s="5"/>
      <c r="J700" s="5"/>
      <c r="K700" s="5"/>
    </row>
    <row r="701" spans="2:11" x14ac:dyDescent="0.2">
      <c r="B701" s="5"/>
      <c r="C701" s="5"/>
      <c r="D701" s="5"/>
      <c r="E701" s="5"/>
      <c r="F701" s="5"/>
      <c r="G701" s="5"/>
      <c r="H701" s="5"/>
      <c r="I701" s="5"/>
      <c r="J701" s="5"/>
      <c r="K701" s="5"/>
    </row>
    <row r="702" spans="2:11" x14ac:dyDescent="0.2">
      <c r="B702" s="5"/>
      <c r="C702" s="5"/>
      <c r="D702" s="5"/>
      <c r="E702" s="5"/>
      <c r="F702" s="5"/>
      <c r="G702" s="5"/>
      <c r="H702" s="5"/>
      <c r="I702" s="5"/>
      <c r="J702" s="5"/>
      <c r="K702" s="5"/>
    </row>
    <row r="703" spans="2:11" x14ac:dyDescent="0.2">
      <c r="B703" s="5"/>
      <c r="C703" s="5"/>
      <c r="D703" s="5"/>
      <c r="E703" s="5"/>
      <c r="F703" s="5"/>
      <c r="G703" s="5"/>
      <c r="H703" s="5"/>
      <c r="I703" s="5"/>
      <c r="J703" s="5"/>
      <c r="K703" s="5"/>
    </row>
    <row r="704" spans="2:11" x14ac:dyDescent="0.2">
      <c r="B704" s="5"/>
      <c r="C704" s="5"/>
      <c r="D704" s="5"/>
      <c r="E704" s="5"/>
      <c r="F704" s="5"/>
      <c r="G704" s="5"/>
      <c r="H704" s="5"/>
      <c r="I704" s="5"/>
      <c r="J704" s="5"/>
      <c r="K704" s="5"/>
    </row>
    <row r="705" spans="2:11" x14ac:dyDescent="0.2">
      <c r="B705" s="5"/>
      <c r="C705" s="5"/>
      <c r="D705" s="5"/>
      <c r="E705" s="5"/>
      <c r="F705" s="5"/>
      <c r="G705" s="5"/>
      <c r="H705" s="5"/>
      <c r="I705" s="5"/>
      <c r="J705" s="5"/>
      <c r="K705" s="5"/>
    </row>
    <row r="706" spans="2:11" x14ac:dyDescent="0.2">
      <c r="B706" s="5"/>
      <c r="C706" s="5"/>
      <c r="D706" s="5"/>
      <c r="E706" s="5"/>
      <c r="F706" s="5"/>
      <c r="G706" s="5"/>
      <c r="H706" s="5"/>
      <c r="I706" s="5"/>
      <c r="J706" s="5"/>
      <c r="K706" s="5"/>
    </row>
    <row r="707" spans="2:11" x14ac:dyDescent="0.2">
      <c r="B707" s="5"/>
      <c r="C707" s="5"/>
      <c r="D707" s="5"/>
      <c r="E707" s="5"/>
      <c r="F707" s="5"/>
      <c r="G707" s="5"/>
      <c r="H707" s="5"/>
      <c r="I707" s="5"/>
      <c r="J707" s="5"/>
      <c r="K707" s="5"/>
    </row>
    <row r="708" spans="2:11" x14ac:dyDescent="0.2">
      <c r="B708" s="5"/>
      <c r="C708" s="5"/>
      <c r="D708" s="5"/>
      <c r="E708" s="5"/>
      <c r="F708" s="5"/>
      <c r="G708" s="5"/>
      <c r="H708" s="5"/>
      <c r="I708" s="5"/>
      <c r="J708" s="5"/>
      <c r="K708" s="5"/>
    </row>
    <row r="709" spans="2:11" x14ac:dyDescent="0.2">
      <c r="B709" s="5"/>
      <c r="C709" s="5"/>
      <c r="D709" s="5"/>
      <c r="E709" s="5"/>
      <c r="F709" s="5"/>
      <c r="G709" s="5"/>
      <c r="H709" s="5"/>
      <c r="I709" s="5"/>
      <c r="J709" s="5"/>
      <c r="K709" s="5"/>
    </row>
    <row r="710" spans="2:11" x14ac:dyDescent="0.2">
      <c r="B710" s="5"/>
      <c r="C710" s="5"/>
      <c r="D710" s="5"/>
      <c r="E710" s="5"/>
      <c r="F710" s="5"/>
      <c r="G710" s="5"/>
      <c r="H710" s="5"/>
      <c r="I710" s="5"/>
      <c r="J710" s="5"/>
      <c r="K710" s="5"/>
    </row>
    <row r="711" spans="2:11" x14ac:dyDescent="0.2">
      <c r="B711" s="5"/>
      <c r="C711" s="5"/>
      <c r="D711" s="5"/>
      <c r="E711" s="5"/>
      <c r="F711" s="5"/>
      <c r="G711" s="5"/>
      <c r="H711" s="5"/>
      <c r="I711" s="5"/>
      <c r="J711" s="5"/>
      <c r="K711" s="5"/>
    </row>
    <row r="712" spans="2:11" x14ac:dyDescent="0.2">
      <c r="B712" s="5"/>
      <c r="C712" s="5"/>
      <c r="D712" s="5"/>
      <c r="E712" s="5"/>
      <c r="F712" s="5"/>
      <c r="G712" s="5"/>
      <c r="H712" s="5"/>
      <c r="I712" s="5"/>
      <c r="J712" s="5"/>
      <c r="K712" s="5"/>
    </row>
    <row r="713" spans="2:11" x14ac:dyDescent="0.2">
      <c r="B713" s="5"/>
      <c r="C713" s="5"/>
      <c r="D713" s="5"/>
      <c r="E713" s="5"/>
      <c r="F713" s="5"/>
      <c r="G713" s="5"/>
      <c r="H713" s="5"/>
      <c r="I713" s="5"/>
      <c r="J713" s="5"/>
      <c r="K713" s="5"/>
    </row>
    <row r="714" spans="2:11" x14ac:dyDescent="0.2">
      <c r="B714" s="5"/>
      <c r="C714" s="5"/>
      <c r="D714" s="5"/>
      <c r="E714" s="5"/>
      <c r="F714" s="5"/>
      <c r="G714" s="5"/>
      <c r="H714" s="5"/>
      <c r="I714" s="5"/>
      <c r="J714" s="5"/>
      <c r="K714" s="5"/>
    </row>
    <row r="715" spans="2:11" x14ac:dyDescent="0.2">
      <c r="B715" s="5"/>
      <c r="C715" s="5"/>
      <c r="D715" s="5"/>
      <c r="E715" s="5"/>
      <c r="F715" s="5"/>
      <c r="G715" s="5"/>
      <c r="H715" s="5"/>
      <c r="I715" s="5"/>
      <c r="J715" s="5"/>
      <c r="K715" s="5"/>
    </row>
    <row r="716" spans="2:11" x14ac:dyDescent="0.2">
      <c r="B716" s="5"/>
      <c r="C716" s="5"/>
      <c r="D716" s="5"/>
      <c r="E716" s="5"/>
      <c r="F716" s="5"/>
      <c r="G716" s="5"/>
      <c r="H716" s="5"/>
      <c r="I716" s="5"/>
      <c r="J716" s="5"/>
      <c r="K716" s="5"/>
    </row>
    <row r="717" spans="2:11" x14ac:dyDescent="0.2">
      <c r="B717" s="5"/>
      <c r="C717" s="5"/>
      <c r="D717" s="5"/>
      <c r="E717" s="5"/>
      <c r="F717" s="5"/>
      <c r="G717" s="5"/>
      <c r="H717" s="5"/>
      <c r="I717" s="5"/>
      <c r="J717" s="5"/>
      <c r="K717" s="5"/>
    </row>
    <row r="718" spans="2:11" x14ac:dyDescent="0.2">
      <c r="B718" s="5"/>
      <c r="C718" s="5"/>
      <c r="D718" s="5"/>
      <c r="E718" s="5"/>
      <c r="F718" s="5"/>
      <c r="G718" s="5"/>
      <c r="H718" s="5"/>
      <c r="I718" s="5"/>
      <c r="J718" s="5"/>
      <c r="K718" s="5"/>
    </row>
    <row r="719" spans="2:11" x14ac:dyDescent="0.2">
      <c r="B719" s="5"/>
      <c r="C719" s="5"/>
      <c r="D719" s="5"/>
      <c r="E719" s="5"/>
      <c r="F719" s="5"/>
      <c r="G719" s="5"/>
      <c r="H719" s="5"/>
      <c r="I719" s="5"/>
      <c r="J719" s="5"/>
      <c r="K719" s="5"/>
    </row>
    <row r="720" spans="2:11" x14ac:dyDescent="0.2">
      <c r="B720" s="5"/>
      <c r="C720" s="5"/>
      <c r="D720" s="5"/>
      <c r="E720" s="5"/>
      <c r="F720" s="5"/>
      <c r="G720" s="5"/>
      <c r="H720" s="5"/>
      <c r="I720" s="5"/>
      <c r="J720" s="5"/>
      <c r="K720" s="5"/>
    </row>
    <row r="721" spans="2:11" x14ac:dyDescent="0.2">
      <c r="B721" s="5"/>
      <c r="C721" s="5"/>
      <c r="D721" s="5"/>
      <c r="E721" s="5"/>
      <c r="F721" s="5"/>
      <c r="G721" s="5"/>
      <c r="H721" s="5"/>
      <c r="I721" s="5"/>
      <c r="J721" s="5"/>
      <c r="K721" s="5"/>
    </row>
    <row r="722" spans="2:11" x14ac:dyDescent="0.2">
      <c r="B722" s="5"/>
      <c r="C722" s="5"/>
      <c r="D722" s="5"/>
      <c r="E722" s="5"/>
      <c r="F722" s="5"/>
      <c r="G722" s="5"/>
      <c r="H722" s="5"/>
      <c r="I722" s="5"/>
      <c r="J722" s="5"/>
      <c r="K722" s="5"/>
    </row>
    <row r="723" spans="2:11" x14ac:dyDescent="0.2">
      <c r="B723" s="5"/>
      <c r="C723" s="5"/>
      <c r="D723" s="5"/>
      <c r="E723" s="5"/>
      <c r="F723" s="5"/>
      <c r="G723" s="5"/>
      <c r="H723" s="5"/>
      <c r="I723" s="5"/>
      <c r="J723" s="5"/>
      <c r="K723" s="5"/>
    </row>
    <row r="724" spans="2:11" x14ac:dyDescent="0.2">
      <c r="B724" s="5"/>
      <c r="C724" s="5"/>
      <c r="D724" s="5"/>
      <c r="E724" s="5"/>
      <c r="F724" s="5"/>
      <c r="G724" s="5"/>
      <c r="H724" s="5"/>
      <c r="I724" s="5"/>
      <c r="J724" s="5"/>
      <c r="K724" s="5"/>
    </row>
    <row r="725" spans="2:11" x14ac:dyDescent="0.2">
      <c r="B725" s="5"/>
      <c r="C725" s="5"/>
      <c r="D725" s="5"/>
      <c r="E725" s="5"/>
      <c r="F725" s="5"/>
      <c r="G725" s="5"/>
      <c r="H725" s="5"/>
      <c r="I725" s="5"/>
      <c r="J725" s="5"/>
      <c r="K725" s="5"/>
    </row>
    <row r="726" spans="2:11" x14ac:dyDescent="0.2">
      <c r="B726" s="5"/>
      <c r="C726" s="5"/>
      <c r="D726" s="5"/>
      <c r="E726" s="5"/>
      <c r="F726" s="5"/>
      <c r="G726" s="5"/>
      <c r="H726" s="5"/>
      <c r="I726" s="5"/>
      <c r="J726" s="5"/>
      <c r="K726" s="5"/>
    </row>
    <row r="727" spans="2:11" x14ac:dyDescent="0.2">
      <c r="B727" s="5"/>
      <c r="C727" s="5"/>
      <c r="D727" s="5"/>
      <c r="E727" s="5"/>
      <c r="F727" s="5"/>
      <c r="G727" s="5"/>
      <c r="H727" s="5"/>
      <c r="I727" s="5"/>
      <c r="J727" s="5"/>
      <c r="K727" s="5"/>
    </row>
    <row r="728" spans="2:11" x14ac:dyDescent="0.2">
      <c r="B728" s="5"/>
      <c r="C728" s="5"/>
      <c r="D728" s="5"/>
      <c r="E728" s="5"/>
      <c r="F728" s="5"/>
      <c r="G728" s="5"/>
      <c r="H728" s="5"/>
      <c r="I728" s="5"/>
      <c r="J728" s="5"/>
      <c r="K728" s="5"/>
    </row>
    <row r="729" spans="2:11" x14ac:dyDescent="0.2">
      <c r="B729" s="5"/>
      <c r="C729" s="5"/>
      <c r="D729" s="5"/>
      <c r="E729" s="5"/>
      <c r="F729" s="5"/>
      <c r="G729" s="5"/>
      <c r="H729" s="5"/>
      <c r="I729" s="5"/>
      <c r="J729" s="5"/>
      <c r="K729" s="5"/>
    </row>
    <row r="730" spans="2:11" x14ac:dyDescent="0.2">
      <c r="B730" s="5"/>
      <c r="C730" s="5"/>
      <c r="D730" s="5"/>
      <c r="E730" s="5"/>
      <c r="F730" s="5"/>
      <c r="G730" s="5"/>
      <c r="H730" s="5"/>
      <c r="I730" s="5"/>
      <c r="J730" s="5"/>
      <c r="K730" s="5"/>
    </row>
    <row r="731" spans="2:11" x14ac:dyDescent="0.2">
      <c r="B731" s="5"/>
      <c r="C731" s="5"/>
      <c r="D731" s="5"/>
      <c r="E731" s="5"/>
      <c r="F731" s="5"/>
      <c r="G731" s="5"/>
      <c r="H731" s="5"/>
      <c r="I731" s="5"/>
      <c r="J731" s="5"/>
      <c r="K731" s="5"/>
    </row>
    <row r="732" spans="2:11" x14ac:dyDescent="0.2">
      <c r="B732" s="5"/>
      <c r="C732" s="5"/>
      <c r="D732" s="5"/>
      <c r="E732" s="5"/>
      <c r="F732" s="5"/>
      <c r="G732" s="5"/>
      <c r="H732" s="5"/>
      <c r="I732" s="5"/>
      <c r="J732" s="5"/>
      <c r="K732" s="5"/>
    </row>
    <row r="733" spans="2:11" x14ac:dyDescent="0.2">
      <c r="B733" s="5"/>
      <c r="C733" s="5"/>
      <c r="D733" s="5"/>
      <c r="E733" s="5"/>
      <c r="F733" s="5"/>
      <c r="G733" s="5"/>
      <c r="H733" s="5"/>
      <c r="I733" s="5"/>
      <c r="J733" s="5"/>
      <c r="K733" s="5"/>
    </row>
    <row r="734" spans="2:11" x14ac:dyDescent="0.2">
      <c r="B734" s="5"/>
      <c r="C734" s="5"/>
      <c r="D734" s="5"/>
      <c r="E734" s="5"/>
      <c r="F734" s="5"/>
      <c r="G734" s="5"/>
      <c r="H734" s="5"/>
      <c r="I734" s="5"/>
      <c r="J734" s="5"/>
      <c r="K734" s="5"/>
    </row>
    <row r="735" spans="2:11" x14ac:dyDescent="0.2">
      <c r="B735" s="5"/>
      <c r="C735" s="5"/>
      <c r="D735" s="5"/>
      <c r="E735" s="5"/>
      <c r="F735" s="5"/>
      <c r="G735" s="5"/>
      <c r="H735" s="5"/>
      <c r="I735" s="5"/>
      <c r="J735" s="5"/>
      <c r="K735" s="5"/>
    </row>
    <row r="736" spans="2:11" x14ac:dyDescent="0.2">
      <c r="B736" s="5"/>
      <c r="C736" s="5"/>
      <c r="D736" s="5"/>
      <c r="E736" s="5"/>
      <c r="F736" s="5"/>
      <c r="G736" s="5"/>
      <c r="H736" s="5"/>
      <c r="I736" s="5"/>
      <c r="J736" s="5"/>
      <c r="K736" s="5"/>
    </row>
    <row r="737" spans="2:11" x14ac:dyDescent="0.2">
      <c r="B737" s="5"/>
      <c r="C737" s="5"/>
      <c r="D737" s="5"/>
      <c r="E737" s="5"/>
      <c r="F737" s="5"/>
      <c r="G737" s="5"/>
      <c r="H737" s="5"/>
      <c r="I737" s="5"/>
      <c r="J737" s="5"/>
      <c r="K737" s="5"/>
    </row>
    <row r="738" spans="2:11" x14ac:dyDescent="0.2">
      <c r="B738" s="5"/>
      <c r="C738" s="5"/>
      <c r="D738" s="5"/>
      <c r="E738" s="5"/>
      <c r="F738" s="5"/>
      <c r="G738" s="5"/>
      <c r="H738" s="5"/>
      <c r="I738" s="5"/>
      <c r="J738" s="5"/>
      <c r="K738" s="5"/>
    </row>
    <row r="739" spans="2:11" x14ac:dyDescent="0.2">
      <c r="B739" s="5"/>
      <c r="C739" s="5"/>
      <c r="D739" s="5"/>
      <c r="E739" s="5"/>
      <c r="F739" s="5"/>
      <c r="G739" s="5"/>
      <c r="H739" s="5"/>
      <c r="I739" s="5"/>
      <c r="J739" s="5"/>
      <c r="K739" s="5"/>
    </row>
    <row r="740" spans="2:11" x14ac:dyDescent="0.2">
      <c r="B740" s="5"/>
      <c r="C740" s="5"/>
      <c r="D740" s="5"/>
      <c r="E740" s="5"/>
      <c r="F740" s="5"/>
      <c r="G740" s="5"/>
      <c r="H740" s="5"/>
      <c r="I740" s="5"/>
      <c r="J740" s="5"/>
      <c r="K740" s="5"/>
    </row>
    <row r="741" spans="2:11" x14ac:dyDescent="0.2">
      <c r="B741" s="5"/>
      <c r="C741" s="5"/>
      <c r="D741" s="5"/>
      <c r="E741" s="5"/>
      <c r="F741" s="5"/>
      <c r="G741" s="5"/>
      <c r="H741" s="5"/>
      <c r="I741" s="5"/>
      <c r="J741" s="5"/>
      <c r="K741" s="5"/>
    </row>
    <row r="742" spans="2:11" x14ac:dyDescent="0.2">
      <c r="B742" s="5"/>
      <c r="C742" s="5"/>
      <c r="D742" s="5"/>
      <c r="E742" s="5"/>
      <c r="F742" s="5"/>
      <c r="G742" s="5"/>
      <c r="H742" s="5"/>
      <c r="I742" s="5"/>
      <c r="J742" s="5"/>
      <c r="K742" s="5"/>
    </row>
    <row r="743" spans="2:11" x14ac:dyDescent="0.2">
      <c r="B743" s="5"/>
      <c r="C743" s="5"/>
      <c r="D743" s="5"/>
      <c r="E743" s="5"/>
      <c r="F743" s="5"/>
      <c r="G743" s="5"/>
      <c r="H743" s="5"/>
      <c r="I743" s="5"/>
      <c r="J743" s="5"/>
      <c r="K743" s="5"/>
    </row>
    <row r="744" spans="2:11" x14ac:dyDescent="0.2">
      <c r="B744" s="5"/>
      <c r="C744" s="5"/>
      <c r="D744" s="5"/>
      <c r="E744" s="5"/>
      <c r="F744" s="5"/>
      <c r="G744" s="5"/>
      <c r="H744" s="5"/>
      <c r="I744" s="5"/>
      <c r="J744" s="5"/>
      <c r="K744" s="5"/>
    </row>
    <row r="745" spans="2:11" x14ac:dyDescent="0.2">
      <c r="B745" s="5"/>
      <c r="C745" s="5"/>
      <c r="D745" s="5"/>
      <c r="E745" s="5"/>
      <c r="F745" s="5"/>
      <c r="G745" s="5"/>
      <c r="H745" s="5"/>
      <c r="I745" s="5"/>
      <c r="J745" s="5"/>
      <c r="K745" s="5"/>
    </row>
    <row r="746" spans="2:11" x14ac:dyDescent="0.2">
      <c r="B746" s="5"/>
      <c r="C746" s="5"/>
      <c r="D746" s="5"/>
      <c r="E746" s="5"/>
      <c r="F746" s="5"/>
      <c r="G746" s="5"/>
      <c r="H746" s="5"/>
      <c r="I746" s="5"/>
      <c r="J746" s="5"/>
      <c r="K746" s="5"/>
    </row>
    <row r="747" spans="2:11" x14ac:dyDescent="0.2">
      <c r="B747" s="5"/>
      <c r="C747" s="5"/>
      <c r="D747" s="5"/>
      <c r="E747" s="5"/>
      <c r="F747" s="5"/>
      <c r="G747" s="5"/>
      <c r="H747" s="5"/>
      <c r="I747" s="5"/>
      <c r="J747" s="5"/>
      <c r="K747" s="5"/>
    </row>
    <row r="748" spans="2:11" x14ac:dyDescent="0.2">
      <c r="B748" s="5"/>
      <c r="C748" s="5"/>
      <c r="D748" s="5"/>
      <c r="E748" s="5"/>
      <c r="F748" s="5"/>
      <c r="G748" s="5"/>
      <c r="H748" s="5"/>
      <c r="I748" s="5"/>
      <c r="J748" s="5"/>
      <c r="K748" s="5"/>
    </row>
    <row r="749" spans="2:11" x14ac:dyDescent="0.2">
      <c r="B749" s="5"/>
      <c r="C749" s="5"/>
      <c r="D749" s="5"/>
      <c r="E749" s="5"/>
      <c r="F749" s="5"/>
      <c r="G749" s="5"/>
      <c r="H749" s="5"/>
      <c r="I749" s="5"/>
      <c r="J749" s="5"/>
      <c r="K749" s="5"/>
    </row>
    <row r="750" spans="2:11" x14ac:dyDescent="0.2">
      <c r="B750" s="5"/>
      <c r="C750" s="5"/>
      <c r="D750" s="5"/>
      <c r="E750" s="5"/>
      <c r="F750" s="5"/>
      <c r="G750" s="5"/>
      <c r="H750" s="5"/>
      <c r="I750" s="5"/>
      <c r="J750" s="5"/>
      <c r="K750" s="5"/>
    </row>
    <row r="751" spans="2:11" x14ac:dyDescent="0.2">
      <c r="B751" s="5"/>
      <c r="C751" s="5"/>
      <c r="D751" s="5"/>
      <c r="E751" s="5"/>
      <c r="F751" s="5"/>
      <c r="G751" s="5"/>
      <c r="H751" s="5"/>
      <c r="I751" s="5"/>
      <c r="J751" s="5"/>
      <c r="K751" s="5"/>
    </row>
    <row r="752" spans="2:11" x14ac:dyDescent="0.2">
      <c r="B752" s="5"/>
      <c r="C752" s="5"/>
      <c r="D752" s="5"/>
      <c r="E752" s="5"/>
      <c r="F752" s="5"/>
      <c r="G752" s="5"/>
      <c r="H752" s="5"/>
      <c r="I752" s="5"/>
      <c r="J752" s="5"/>
      <c r="K752" s="5"/>
    </row>
    <row r="753" spans="2:11" x14ac:dyDescent="0.2">
      <c r="B753" s="5"/>
      <c r="C753" s="5"/>
      <c r="D753" s="5"/>
      <c r="E753" s="5"/>
      <c r="F753" s="5"/>
      <c r="G753" s="5"/>
      <c r="H753" s="5"/>
      <c r="I753" s="5"/>
      <c r="J753" s="5"/>
      <c r="K753" s="5"/>
    </row>
    <row r="754" spans="2:11" x14ac:dyDescent="0.2">
      <c r="B754" s="5"/>
      <c r="C754" s="5"/>
      <c r="D754" s="5"/>
      <c r="E754" s="5"/>
      <c r="F754" s="5"/>
      <c r="G754" s="5"/>
      <c r="H754" s="5"/>
      <c r="I754" s="5"/>
      <c r="J754" s="5"/>
      <c r="K754" s="5"/>
    </row>
    <row r="755" spans="2:11" x14ac:dyDescent="0.2">
      <c r="B755" s="5"/>
      <c r="C755" s="5"/>
      <c r="D755" s="5"/>
      <c r="E755" s="5"/>
      <c r="F755" s="5"/>
      <c r="G755" s="5"/>
      <c r="H755" s="5"/>
      <c r="I755" s="5"/>
      <c r="J755" s="5"/>
      <c r="K755" s="5"/>
    </row>
    <row r="756" spans="2:11" x14ac:dyDescent="0.2">
      <c r="B756" s="5"/>
      <c r="C756" s="5"/>
      <c r="D756" s="5"/>
      <c r="E756" s="5"/>
      <c r="F756" s="5"/>
      <c r="G756" s="5"/>
      <c r="H756" s="5"/>
      <c r="I756" s="5"/>
      <c r="J756" s="5"/>
      <c r="K756" s="5"/>
    </row>
    <row r="757" spans="2:11" x14ac:dyDescent="0.2">
      <c r="B757" s="5"/>
      <c r="C757" s="5"/>
      <c r="D757" s="5"/>
      <c r="E757" s="5"/>
      <c r="F757" s="5"/>
      <c r="G757" s="5"/>
      <c r="H757" s="5"/>
      <c r="I757" s="5"/>
      <c r="J757" s="5"/>
      <c r="K757" s="5"/>
    </row>
    <row r="758" spans="2:11" x14ac:dyDescent="0.2">
      <c r="B758" s="5"/>
      <c r="C758" s="5"/>
      <c r="D758" s="5"/>
      <c r="E758" s="5"/>
      <c r="F758" s="5"/>
      <c r="G758" s="5"/>
      <c r="H758" s="5"/>
      <c r="I758" s="5"/>
      <c r="J758" s="5"/>
      <c r="K758" s="5"/>
    </row>
    <row r="759" spans="2:11" x14ac:dyDescent="0.2">
      <c r="B759" s="5"/>
      <c r="C759" s="5"/>
      <c r="D759" s="5"/>
      <c r="E759" s="5"/>
      <c r="F759" s="5"/>
      <c r="G759" s="5"/>
      <c r="H759" s="5"/>
      <c r="I759" s="5"/>
      <c r="J759" s="5"/>
      <c r="K759" s="5"/>
    </row>
    <row r="760" spans="2:11" x14ac:dyDescent="0.2">
      <c r="B760" s="5"/>
      <c r="C760" s="5"/>
      <c r="D760" s="5"/>
      <c r="E760" s="5"/>
      <c r="F760" s="5"/>
      <c r="G760" s="5"/>
      <c r="H760" s="5"/>
      <c r="I760" s="5"/>
      <c r="J760" s="5"/>
      <c r="K760" s="5"/>
    </row>
    <row r="761" spans="2:11" x14ac:dyDescent="0.2">
      <c r="B761" s="5"/>
      <c r="C761" s="5"/>
      <c r="D761" s="5"/>
      <c r="E761" s="5"/>
      <c r="F761" s="5"/>
      <c r="G761" s="5"/>
      <c r="H761" s="5"/>
      <c r="I761" s="5"/>
      <c r="J761" s="5"/>
      <c r="K761" s="5"/>
    </row>
    <row r="762" spans="2:11" x14ac:dyDescent="0.2">
      <c r="B762" s="5"/>
      <c r="C762" s="5"/>
      <c r="D762" s="5"/>
      <c r="E762" s="5"/>
      <c r="F762" s="5"/>
      <c r="G762" s="5"/>
      <c r="H762" s="5"/>
      <c r="I762" s="5"/>
      <c r="J762" s="5"/>
      <c r="K762" s="5"/>
    </row>
    <row r="763" spans="2:11" x14ac:dyDescent="0.2">
      <c r="B763" s="5"/>
      <c r="C763" s="5"/>
      <c r="D763" s="5"/>
      <c r="E763" s="5"/>
      <c r="F763" s="5"/>
      <c r="G763" s="5"/>
      <c r="H763" s="5"/>
      <c r="I763" s="5"/>
      <c r="J763" s="5"/>
      <c r="K763" s="5"/>
    </row>
    <row r="764" spans="2:11" x14ac:dyDescent="0.2">
      <c r="B764" s="5"/>
      <c r="C764" s="5"/>
      <c r="D764" s="5"/>
      <c r="E764" s="5"/>
      <c r="F764" s="5"/>
      <c r="G764" s="5"/>
      <c r="H764" s="5"/>
      <c r="I764" s="5"/>
      <c r="J764" s="5"/>
      <c r="K764" s="5"/>
    </row>
    <row r="765" spans="2:11" x14ac:dyDescent="0.2">
      <c r="B765" s="5"/>
      <c r="C765" s="5"/>
      <c r="D765" s="5"/>
      <c r="E765" s="5"/>
      <c r="F765" s="5"/>
      <c r="G765" s="5"/>
      <c r="H765" s="5"/>
      <c r="I765" s="5"/>
      <c r="J765" s="5"/>
      <c r="K765" s="5"/>
    </row>
    <row r="766" spans="2:11" x14ac:dyDescent="0.2">
      <c r="B766" s="5"/>
      <c r="C766" s="5"/>
      <c r="D766" s="5"/>
      <c r="E766" s="5"/>
      <c r="F766" s="5"/>
      <c r="G766" s="5"/>
      <c r="H766" s="5"/>
      <c r="I766" s="5"/>
      <c r="J766" s="5"/>
      <c r="K766" s="5"/>
    </row>
    <row r="767" spans="2:11" x14ac:dyDescent="0.2">
      <c r="B767" s="5"/>
      <c r="C767" s="5"/>
      <c r="D767" s="5"/>
      <c r="E767" s="5"/>
      <c r="F767" s="5"/>
      <c r="G767" s="5"/>
      <c r="H767" s="5"/>
      <c r="I767" s="5"/>
      <c r="J767" s="5"/>
      <c r="K767" s="5"/>
    </row>
    <row r="768" spans="2:11" x14ac:dyDescent="0.2">
      <c r="B768" s="5"/>
      <c r="C768" s="5"/>
      <c r="D768" s="5"/>
      <c r="E768" s="5"/>
      <c r="F768" s="5"/>
      <c r="G768" s="5"/>
      <c r="H768" s="5"/>
      <c r="I768" s="5"/>
      <c r="J768" s="5"/>
      <c r="K768" s="5"/>
    </row>
    <row r="769" spans="2:11" x14ac:dyDescent="0.2">
      <c r="B769" s="5"/>
      <c r="C769" s="5"/>
      <c r="D769" s="5"/>
      <c r="E769" s="5"/>
      <c r="F769" s="5"/>
      <c r="G769" s="5"/>
      <c r="H769" s="5"/>
      <c r="I769" s="5"/>
      <c r="J769" s="5"/>
      <c r="K769" s="5"/>
    </row>
    <row r="770" spans="2:11" x14ac:dyDescent="0.2">
      <c r="B770" s="5"/>
      <c r="C770" s="5"/>
      <c r="D770" s="5"/>
      <c r="E770" s="5"/>
      <c r="F770" s="5"/>
      <c r="G770" s="5"/>
      <c r="H770" s="5"/>
      <c r="I770" s="5"/>
      <c r="J770" s="5"/>
      <c r="K770" s="5"/>
    </row>
    <row r="771" spans="2:11" x14ac:dyDescent="0.2">
      <c r="B771" s="5"/>
      <c r="C771" s="5"/>
      <c r="D771" s="5"/>
      <c r="E771" s="5"/>
      <c r="F771" s="5"/>
      <c r="G771" s="5"/>
      <c r="H771" s="5"/>
      <c r="I771" s="5"/>
      <c r="J771" s="5"/>
      <c r="K771" s="5"/>
    </row>
    <row r="772" spans="2:11" x14ac:dyDescent="0.2">
      <c r="B772" s="5"/>
      <c r="C772" s="5"/>
      <c r="D772" s="5"/>
      <c r="E772" s="5"/>
      <c r="F772" s="5"/>
      <c r="G772" s="5"/>
      <c r="H772" s="5"/>
      <c r="I772" s="5"/>
      <c r="J772" s="5"/>
      <c r="K772" s="5"/>
    </row>
    <row r="773" spans="2:11" x14ac:dyDescent="0.2">
      <c r="B773" s="5"/>
      <c r="C773" s="5"/>
      <c r="D773" s="5"/>
      <c r="E773" s="5"/>
      <c r="F773" s="5"/>
      <c r="G773" s="5"/>
      <c r="H773" s="5"/>
      <c r="I773" s="5"/>
      <c r="J773" s="5"/>
      <c r="K773" s="5"/>
    </row>
    <row r="774" spans="2:11" x14ac:dyDescent="0.2">
      <c r="B774" s="5"/>
      <c r="C774" s="5"/>
      <c r="D774" s="5"/>
      <c r="E774" s="5"/>
      <c r="F774" s="5"/>
      <c r="G774" s="5"/>
      <c r="H774" s="5"/>
      <c r="I774" s="5"/>
      <c r="J774" s="5"/>
      <c r="K774" s="5"/>
    </row>
    <row r="775" spans="2:11" x14ac:dyDescent="0.2">
      <c r="B775" s="5"/>
      <c r="C775" s="5"/>
      <c r="D775" s="5"/>
      <c r="E775" s="5"/>
      <c r="F775" s="5"/>
      <c r="G775" s="5"/>
      <c r="H775" s="5"/>
      <c r="I775" s="5"/>
      <c r="J775" s="5"/>
      <c r="K775" s="5"/>
    </row>
    <row r="776" spans="2:11" x14ac:dyDescent="0.2">
      <c r="B776" s="5"/>
      <c r="C776" s="5"/>
      <c r="D776" s="5"/>
      <c r="E776" s="5"/>
      <c r="F776" s="5"/>
      <c r="G776" s="5"/>
      <c r="H776" s="5"/>
      <c r="I776" s="5"/>
      <c r="J776" s="5"/>
      <c r="K776" s="5"/>
    </row>
    <row r="777" spans="2:11" x14ac:dyDescent="0.2">
      <c r="B777" s="5"/>
      <c r="C777" s="5"/>
      <c r="D777" s="5"/>
      <c r="E777" s="5"/>
      <c r="F777" s="5"/>
      <c r="G777" s="5"/>
      <c r="H777" s="5"/>
      <c r="I777" s="5"/>
      <c r="J777" s="5"/>
      <c r="K777" s="5"/>
    </row>
    <row r="778" spans="2:11" x14ac:dyDescent="0.2">
      <c r="B778" s="5"/>
      <c r="C778" s="5"/>
      <c r="D778" s="5"/>
      <c r="E778" s="5"/>
      <c r="F778" s="5"/>
      <c r="G778" s="5"/>
      <c r="H778" s="5"/>
      <c r="I778" s="5"/>
      <c r="J778" s="5"/>
      <c r="K778" s="5"/>
    </row>
    <row r="779" spans="2:11" x14ac:dyDescent="0.2">
      <c r="B779" s="5"/>
      <c r="C779" s="5"/>
      <c r="D779" s="5"/>
      <c r="E779" s="5"/>
      <c r="F779" s="5"/>
      <c r="G779" s="5"/>
      <c r="H779" s="5"/>
      <c r="I779" s="5"/>
      <c r="J779" s="5"/>
      <c r="K779" s="5"/>
    </row>
    <row r="780" spans="2:11" x14ac:dyDescent="0.2">
      <c r="B780" s="5"/>
      <c r="C780" s="5"/>
      <c r="D780" s="5"/>
      <c r="E780" s="5"/>
      <c r="F780" s="5"/>
      <c r="G780" s="5"/>
      <c r="H780" s="5"/>
      <c r="I780" s="5"/>
      <c r="J780" s="5"/>
      <c r="K780" s="5"/>
    </row>
    <row r="781" spans="2:11" x14ac:dyDescent="0.2">
      <c r="B781" s="5"/>
      <c r="C781" s="5"/>
      <c r="D781" s="5"/>
      <c r="E781" s="5"/>
      <c r="F781" s="5"/>
      <c r="G781" s="5"/>
      <c r="H781" s="5"/>
      <c r="I781" s="5"/>
      <c r="J781" s="5"/>
      <c r="K781" s="5"/>
    </row>
    <row r="782" spans="2:11" x14ac:dyDescent="0.2">
      <c r="B782" s="5"/>
      <c r="C782" s="5"/>
      <c r="D782" s="5"/>
      <c r="E782" s="5"/>
      <c r="F782" s="5"/>
      <c r="G782" s="5"/>
      <c r="H782" s="5"/>
      <c r="I782" s="5"/>
      <c r="J782" s="5"/>
      <c r="K782" s="5"/>
    </row>
    <row r="783" spans="2:11" x14ac:dyDescent="0.2">
      <c r="B783" s="5"/>
      <c r="C783" s="5"/>
      <c r="D783" s="5"/>
      <c r="E783" s="5"/>
      <c r="F783" s="5"/>
      <c r="G783" s="5"/>
      <c r="H783" s="5"/>
      <c r="I783" s="5"/>
      <c r="J783" s="5"/>
      <c r="K783" s="5"/>
    </row>
    <row r="784" spans="2:11" x14ac:dyDescent="0.2">
      <c r="B784" s="5"/>
      <c r="C784" s="5"/>
      <c r="D784" s="5"/>
      <c r="E784" s="5"/>
      <c r="F784" s="5"/>
      <c r="G784" s="5"/>
      <c r="H784" s="5"/>
      <c r="I784" s="5"/>
      <c r="J784" s="5"/>
      <c r="K784" s="5"/>
    </row>
    <row r="785" spans="2:11" x14ac:dyDescent="0.2">
      <c r="B785" s="5"/>
      <c r="C785" s="5"/>
      <c r="D785" s="5"/>
      <c r="E785" s="5"/>
      <c r="F785" s="5"/>
      <c r="G785" s="5"/>
      <c r="H785" s="5"/>
      <c r="I785" s="5"/>
      <c r="J785" s="5"/>
      <c r="K785" s="5"/>
    </row>
    <row r="786" spans="2:11" x14ac:dyDescent="0.2">
      <c r="B786" s="5"/>
      <c r="C786" s="5"/>
      <c r="D786" s="5"/>
      <c r="E786" s="5"/>
      <c r="F786" s="5"/>
      <c r="G786" s="5"/>
      <c r="H786" s="5"/>
      <c r="I786" s="5"/>
      <c r="J786" s="5"/>
      <c r="K786" s="5"/>
    </row>
    <row r="787" spans="2:11" x14ac:dyDescent="0.2">
      <c r="B787" s="5"/>
      <c r="C787" s="5"/>
      <c r="D787" s="5"/>
      <c r="E787" s="5"/>
      <c r="F787" s="5"/>
      <c r="G787" s="5"/>
      <c r="H787" s="5"/>
      <c r="I787" s="5"/>
      <c r="J787" s="5"/>
      <c r="K787" s="5"/>
    </row>
    <row r="788" spans="2:11" x14ac:dyDescent="0.2">
      <c r="B788" s="5"/>
      <c r="C788" s="5"/>
      <c r="D788" s="5"/>
      <c r="E788" s="5"/>
      <c r="F788" s="5"/>
      <c r="G788" s="5"/>
      <c r="H788" s="5"/>
      <c r="I788" s="5"/>
      <c r="J788" s="5"/>
      <c r="K788" s="5"/>
    </row>
    <row r="789" spans="2:11" x14ac:dyDescent="0.2">
      <c r="B789" s="5"/>
      <c r="C789" s="5"/>
      <c r="D789" s="5"/>
      <c r="E789" s="5"/>
      <c r="F789" s="5"/>
      <c r="G789" s="5"/>
      <c r="H789" s="5"/>
      <c r="I789" s="5"/>
      <c r="J789" s="5"/>
      <c r="K789" s="5"/>
    </row>
    <row r="790" spans="2:11" x14ac:dyDescent="0.2">
      <c r="B790" s="5"/>
      <c r="C790" s="5"/>
      <c r="D790" s="5"/>
      <c r="E790" s="5"/>
      <c r="F790" s="5"/>
      <c r="G790" s="5"/>
      <c r="H790" s="5"/>
      <c r="I790" s="5"/>
      <c r="J790" s="5"/>
      <c r="K790" s="5"/>
    </row>
    <row r="791" spans="2:11" x14ac:dyDescent="0.2">
      <c r="B791" s="5"/>
      <c r="C791" s="5"/>
      <c r="D791" s="5"/>
      <c r="E791" s="5"/>
      <c r="F791" s="5"/>
      <c r="G791" s="5"/>
      <c r="H791" s="5"/>
      <c r="I791" s="5"/>
      <c r="J791" s="5"/>
      <c r="K791" s="5"/>
    </row>
    <row r="792" spans="2:11" x14ac:dyDescent="0.2">
      <c r="B792" s="5"/>
      <c r="C792" s="5"/>
      <c r="D792" s="5"/>
      <c r="E792" s="5"/>
      <c r="F792" s="5"/>
      <c r="G792" s="5"/>
      <c r="H792" s="5"/>
      <c r="I792" s="5"/>
      <c r="J792" s="5"/>
      <c r="K792" s="5"/>
    </row>
    <row r="793" spans="2:11" x14ac:dyDescent="0.2">
      <c r="B793" s="5"/>
      <c r="C793" s="5"/>
      <c r="D793" s="5"/>
      <c r="E793" s="5"/>
      <c r="F793" s="5"/>
      <c r="G793" s="5"/>
      <c r="H793" s="5"/>
      <c r="I793" s="5"/>
      <c r="J793" s="5"/>
      <c r="K793" s="5"/>
    </row>
    <row r="794" spans="2:11" x14ac:dyDescent="0.2">
      <c r="B794" s="5"/>
      <c r="C794" s="5"/>
      <c r="D794" s="5"/>
      <c r="E794" s="5"/>
      <c r="F794" s="5"/>
      <c r="G794" s="5"/>
      <c r="H794" s="5"/>
      <c r="I794" s="5"/>
      <c r="J794" s="5"/>
      <c r="K794" s="5"/>
    </row>
    <row r="795" spans="2:11" x14ac:dyDescent="0.2">
      <c r="B795" s="5"/>
      <c r="C795" s="5"/>
      <c r="D795" s="5"/>
      <c r="E795" s="5"/>
      <c r="F795" s="5"/>
      <c r="G795" s="5"/>
      <c r="H795" s="5"/>
      <c r="I795" s="5"/>
      <c r="J795" s="5"/>
      <c r="K795" s="5"/>
    </row>
    <row r="796" spans="2:11" x14ac:dyDescent="0.2">
      <c r="B796" s="5"/>
      <c r="C796" s="5"/>
      <c r="D796" s="5"/>
      <c r="E796" s="5"/>
      <c r="F796" s="5"/>
      <c r="G796" s="5"/>
      <c r="H796" s="5"/>
      <c r="I796" s="5"/>
      <c r="J796" s="5"/>
      <c r="K796" s="5"/>
    </row>
    <row r="797" spans="2:11" x14ac:dyDescent="0.2">
      <c r="B797" s="5"/>
      <c r="C797" s="5"/>
      <c r="D797" s="5"/>
      <c r="E797" s="5"/>
      <c r="F797" s="5"/>
      <c r="G797" s="5"/>
      <c r="H797" s="5"/>
      <c r="I797" s="5"/>
      <c r="J797" s="5"/>
      <c r="K797" s="5"/>
    </row>
    <row r="798" spans="2:11" x14ac:dyDescent="0.2">
      <c r="B798" s="5"/>
      <c r="C798" s="5"/>
      <c r="D798" s="5"/>
      <c r="E798" s="5"/>
      <c r="F798" s="5"/>
      <c r="G798" s="5"/>
      <c r="H798" s="5"/>
      <c r="I798" s="5"/>
      <c r="J798" s="5"/>
      <c r="K798" s="5"/>
    </row>
    <row r="799" spans="2:11" x14ac:dyDescent="0.2">
      <c r="B799" s="5"/>
      <c r="C799" s="5"/>
      <c r="D799" s="5"/>
      <c r="E799" s="5"/>
      <c r="F799" s="5"/>
      <c r="G799" s="5"/>
      <c r="H799" s="5"/>
      <c r="I799" s="5"/>
      <c r="J799" s="5"/>
      <c r="K799" s="5"/>
    </row>
    <row r="800" spans="2:11" x14ac:dyDescent="0.2">
      <c r="B800" s="5"/>
      <c r="C800" s="5"/>
      <c r="D800" s="5"/>
      <c r="E800" s="5"/>
      <c r="F800" s="5"/>
      <c r="G800" s="5"/>
      <c r="H800" s="5"/>
      <c r="I800" s="5"/>
      <c r="J800" s="5"/>
      <c r="K800" s="5"/>
    </row>
    <row r="801" spans="2:11" x14ac:dyDescent="0.2">
      <c r="B801" s="5"/>
      <c r="C801" s="5"/>
      <c r="D801" s="5"/>
      <c r="E801" s="5"/>
      <c r="F801" s="5"/>
      <c r="G801" s="5"/>
      <c r="H801" s="5"/>
      <c r="I801" s="5"/>
      <c r="J801" s="5"/>
      <c r="K801" s="5"/>
    </row>
    <row r="802" spans="2:11" x14ac:dyDescent="0.2">
      <c r="B802" s="5"/>
      <c r="C802" s="5"/>
      <c r="D802" s="5"/>
      <c r="E802" s="5"/>
      <c r="F802" s="5"/>
      <c r="G802" s="5"/>
      <c r="H802" s="5"/>
      <c r="I802" s="5"/>
      <c r="J802" s="5"/>
      <c r="K802" s="5"/>
    </row>
    <row r="803" spans="2:11" x14ac:dyDescent="0.2">
      <c r="B803" s="5"/>
      <c r="C803" s="5"/>
      <c r="D803" s="5"/>
      <c r="E803" s="5"/>
      <c r="F803" s="5"/>
      <c r="G803" s="5"/>
      <c r="H803" s="5"/>
      <c r="I803" s="5"/>
      <c r="J803" s="5"/>
      <c r="K803" s="5"/>
    </row>
    <row r="804" spans="2:11" x14ac:dyDescent="0.2">
      <c r="B804" s="5"/>
      <c r="C804" s="5"/>
      <c r="D804" s="5"/>
      <c r="E804" s="5"/>
      <c r="F804" s="5"/>
      <c r="G804" s="5"/>
      <c r="H804" s="5"/>
      <c r="I804" s="5"/>
      <c r="J804" s="5"/>
      <c r="K804" s="5"/>
    </row>
    <row r="805" spans="2:11" x14ac:dyDescent="0.2">
      <c r="B805" s="5"/>
      <c r="C805" s="5"/>
      <c r="D805" s="5"/>
      <c r="E805" s="5"/>
      <c r="F805" s="5"/>
      <c r="G805" s="5"/>
      <c r="H805" s="5"/>
      <c r="I805" s="5"/>
      <c r="J805" s="5"/>
      <c r="K805" s="5"/>
    </row>
    <row r="806" spans="2:11" x14ac:dyDescent="0.2">
      <c r="B806" s="5"/>
      <c r="C806" s="5"/>
      <c r="D806" s="5"/>
      <c r="E806" s="5"/>
      <c r="F806" s="5"/>
      <c r="G806" s="5"/>
      <c r="H806" s="5"/>
      <c r="I806" s="5"/>
      <c r="J806" s="5"/>
      <c r="K806" s="5"/>
    </row>
    <row r="807" spans="2:11" x14ac:dyDescent="0.2">
      <c r="B807" s="5"/>
      <c r="C807" s="5"/>
      <c r="D807" s="5"/>
      <c r="E807" s="5"/>
      <c r="F807" s="5"/>
      <c r="G807" s="5"/>
      <c r="H807" s="5"/>
      <c r="I807" s="5"/>
      <c r="J807" s="5"/>
      <c r="K807" s="5"/>
    </row>
    <row r="808" spans="2:11" x14ac:dyDescent="0.2">
      <c r="B808" s="5"/>
      <c r="C808" s="5"/>
      <c r="D808" s="5"/>
      <c r="E808" s="5"/>
      <c r="F808" s="5"/>
      <c r="G808" s="5"/>
      <c r="H808" s="5"/>
      <c r="I808" s="5"/>
      <c r="J808" s="5"/>
      <c r="K808" s="5"/>
    </row>
    <row r="809" spans="2:11" x14ac:dyDescent="0.2">
      <c r="B809" s="5"/>
      <c r="C809" s="5"/>
      <c r="D809" s="5"/>
      <c r="E809" s="5"/>
      <c r="F809" s="5"/>
      <c r="G809" s="5"/>
      <c r="H809" s="5"/>
      <c r="I809" s="5"/>
      <c r="J809" s="5"/>
      <c r="K809" s="5"/>
    </row>
    <row r="810" spans="2:11" x14ac:dyDescent="0.2">
      <c r="B810" s="5"/>
      <c r="C810" s="5"/>
      <c r="D810" s="5"/>
      <c r="E810" s="5"/>
      <c r="F810" s="5"/>
      <c r="G810" s="5"/>
      <c r="H810" s="5"/>
      <c r="I810" s="5"/>
      <c r="J810" s="5"/>
      <c r="K810" s="5"/>
    </row>
    <row r="811" spans="2:11" x14ac:dyDescent="0.2">
      <c r="B811" s="5"/>
      <c r="C811" s="5"/>
      <c r="D811" s="5"/>
      <c r="E811" s="5"/>
      <c r="F811" s="5"/>
      <c r="G811" s="5"/>
      <c r="H811" s="5"/>
      <c r="I811" s="5"/>
      <c r="J811" s="5"/>
      <c r="K811" s="5"/>
    </row>
    <row r="812" spans="2:11" x14ac:dyDescent="0.2">
      <c r="B812" s="5"/>
      <c r="C812" s="5"/>
      <c r="D812" s="5"/>
      <c r="E812" s="5"/>
      <c r="F812" s="5"/>
      <c r="G812" s="5"/>
      <c r="H812" s="5"/>
      <c r="I812" s="5"/>
      <c r="J812" s="5"/>
      <c r="K812" s="5"/>
    </row>
    <row r="813" spans="2:11" x14ac:dyDescent="0.2">
      <c r="B813" s="5"/>
      <c r="C813" s="5"/>
      <c r="D813" s="5"/>
      <c r="E813" s="5"/>
      <c r="F813" s="5"/>
      <c r="G813" s="5"/>
      <c r="H813" s="5"/>
      <c r="I813" s="5"/>
      <c r="J813" s="5"/>
      <c r="K813" s="5"/>
    </row>
    <row r="814" spans="2:11" x14ac:dyDescent="0.2">
      <c r="B814" s="5"/>
      <c r="C814" s="5"/>
      <c r="D814" s="5"/>
      <c r="E814" s="5"/>
      <c r="F814" s="5"/>
      <c r="G814" s="5"/>
      <c r="H814" s="5"/>
      <c r="I814" s="5"/>
      <c r="J814" s="5"/>
      <c r="K814" s="5"/>
    </row>
    <row r="815" spans="2:11" x14ac:dyDescent="0.2">
      <c r="B815" s="5"/>
      <c r="C815" s="5"/>
      <c r="D815" s="5"/>
      <c r="E815" s="5"/>
      <c r="F815" s="5"/>
      <c r="G815" s="5"/>
      <c r="H815" s="5"/>
      <c r="I815" s="5"/>
      <c r="J815" s="5"/>
      <c r="K815" s="5"/>
    </row>
    <row r="816" spans="2:11" x14ac:dyDescent="0.2">
      <c r="B816" s="5"/>
      <c r="C816" s="5"/>
      <c r="D816" s="5"/>
      <c r="E816" s="5"/>
      <c r="F816" s="5"/>
      <c r="G816" s="5"/>
      <c r="H816" s="5"/>
      <c r="I816" s="5"/>
      <c r="J816" s="5"/>
      <c r="K816" s="5"/>
    </row>
    <row r="817" spans="2:11" x14ac:dyDescent="0.2">
      <c r="B817" s="5"/>
      <c r="C817" s="5"/>
      <c r="D817" s="5"/>
      <c r="E817" s="5"/>
      <c r="F817" s="5"/>
      <c r="G817" s="5"/>
      <c r="H817" s="5"/>
      <c r="I817" s="5"/>
      <c r="J817" s="5"/>
      <c r="K817" s="5"/>
    </row>
    <row r="818" spans="2:11" x14ac:dyDescent="0.2">
      <c r="B818" s="5"/>
      <c r="C818" s="5"/>
      <c r="D818" s="5"/>
      <c r="E818" s="5"/>
      <c r="F818" s="5"/>
      <c r="G818" s="5"/>
      <c r="H818" s="5"/>
      <c r="I818" s="5"/>
      <c r="J818" s="5"/>
      <c r="K818" s="5"/>
    </row>
    <row r="819" spans="2:11" x14ac:dyDescent="0.2">
      <c r="B819" s="5"/>
      <c r="C819" s="5"/>
      <c r="D819" s="5"/>
      <c r="E819" s="5"/>
      <c r="F819" s="5"/>
      <c r="G819" s="5"/>
      <c r="H819" s="5"/>
      <c r="I819" s="5"/>
      <c r="J819" s="5"/>
      <c r="K819" s="5"/>
    </row>
    <row r="820" spans="2:11" x14ac:dyDescent="0.2">
      <c r="B820" s="5"/>
      <c r="C820" s="5"/>
      <c r="D820" s="5"/>
      <c r="E820" s="5"/>
      <c r="F820" s="5"/>
      <c r="G820" s="5"/>
      <c r="H820" s="5"/>
      <c r="I820" s="5"/>
      <c r="J820" s="5"/>
      <c r="K820" s="5"/>
    </row>
    <row r="821" spans="2:11" x14ac:dyDescent="0.2">
      <c r="B821" s="5"/>
      <c r="C821" s="5"/>
      <c r="D821" s="5"/>
      <c r="E821" s="5"/>
      <c r="F821" s="5"/>
      <c r="G821" s="5"/>
      <c r="H821" s="5"/>
      <c r="I821" s="5"/>
      <c r="J821" s="5"/>
      <c r="K821" s="5"/>
    </row>
    <row r="822" spans="2:11" x14ac:dyDescent="0.2">
      <c r="B822" s="5"/>
      <c r="C822" s="5"/>
      <c r="D822" s="5"/>
      <c r="E822" s="5"/>
      <c r="F822" s="5"/>
      <c r="G822" s="5"/>
      <c r="H822" s="5"/>
      <c r="I822" s="5"/>
      <c r="J822" s="5"/>
      <c r="K822" s="5"/>
    </row>
    <row r="823" spans="2:11" x14ac:dyDescent="0.2">
      <c r="B823" s="5"/>
      <c r="C823" s="5"/>
      <c r="D823" s="5"/>
      <c r="E823" s="5"/>
      <c r="F823" s="5"/>
      <c r="G823" s="5"/>
      <c r="H823" s="5"/>
      <c r="I823" s="5"/>
      <c r="J823" s="5"/>
      <c r="K823" s="5"/>
    </row>
    <row r="824" spans="2:11" x14ac:dyDescent="0.2">
      <c r="B824" s="5"/>
      <c r="C824" s="5"/>
      <c r="D824" s="5"/>
      <c r="E824" s="5"/>
      <c r="F824" s="5"/>
      <c r="G824" s="5"/>
      <c r="H824" s="5"/>
      <c r="I824" s="5"/>
      <c r="J824" s="5"/>
      <c r="K824" s="5"/>
    </row>
    <row r="825" spans="2:11" x14ac:dyDescent="0.2">
      <c r="B825" s="5"/>
      <c r="C825" s="5"/>
      <c r="D825" s="5"/>
      <c r="E825" s="5"/>
      <c r="F825" s="5"/>
      <c r="G825" s="5"/>
      <c r="H825" s="5"/>
      <c r="I825" s="5"/>
      <c r="J825" s="5"/>
      <c r="K825" s="5"/>
    </row>
    <row r="826" spans="2:11" x14ac:dyDescent="0.2">
      <c r="B826" s="5"/>
      <c r="C826" s="5"/>
      <c r="D826" s="5"/>
      <c r="E826" s="5"/>
      <c r="F826" s="5"/>
      <c r="G826" s="5"/>
      <c r="H826" s="5"/>
      <c r="I826" s="5"/>
      <c r="J826" s="5"/>
      <c r="K826" s="5"/>
    </row>
    <row r="827" spans="2:11" x14ac:dyDescent="0.2">
      <c r="B827" s="5"/>
      <c r="C827" s="5"/>
      <c r="D827" s="5"/>
      <c r="E827" s="5"/>
      <c r="F827" s="5"/>
      <c r="G827" s="5"/>
      <c r="H827" s="5"/>
      <c r="I827" s="5"/>
      <c r="J827" s="5"/>
      <c r="K827" s="5"/>
    </row>
    <row r="828" spans="2:11" x14ac:dyDescent="0.2">
      <c r="B828" s="5"/>
      <c r="C828" s="5"/>
      <c r="D828" s="5"/>
      <c r="E828" s="5"/>
      <c r="F828" s="5"/>
      <c r="G828" s="5"/>
      <c r="H828" s="5"/>
      <c r="I828" s="5"/>
      <c r="J828" s="5"/>
      <c r="K828" s="5"/>
    </row>
    <row r="829" spans="2:11" x14ac:dyDescent="0.2">
      <c r="B829" s="5"/>
      <c r="C829" s="5"/>
      <c r="D829" s="5"/>
      <c r="E829" s="5"/>
      <c r="F829" s="5"/>
      <c r="G829" s="5"/>
      <c r="H829" s="5"/>
      <c r="I829" s="5"/>
      <c r="J829" s="5"/>
      <c r="K829" s="5"/>
    </row>
    <row r="830" spans="2:11" x14ac:dyDescent="0.2">
      <c r="B830" s="5"/>
      <c r="C830" s="5"/>
      <c r="D830" s="5"/>
      <c r="E830" s="5"/>
      <c r="F830" s="5"/>
      <c r="G830" s="5"/>
      <c r="H830" s="5"/>
      <c r="I830" s="5"/>
      <c r="J830" s="5"/>
      <c r="K830" s="5"/>
    </row>
    <row r="831" spans="2:11" x14ac:dyDescent="0.2">
      <c r="B831" s="5"/>
      <c r="C831" s="5"/>
      <c r="D831" s="5"/>
      <c r="E831" s="5"/>
      <c r="F831" s="5"/>
      <c r="G831" s="5"/>
      <c r="H831" s="5"/>
      <c r="I831" s="5"/>
      <c r="J831" s="5"/>
      <c r="K831" s="5"/>
    </row>
    <row r="832" spans="2:11" x14ac:dyDescent="0.2">
      <c r="B832" s="5"/>
      <c r="C832" s="5"/>
      <c r="D832" s="5"/>
      <c r="E832" s="5"/>
      <c r="F832" s="5"/>
      <c r="G832" s="5"/>
      <c r="H832" s="5"/>
      <c r="I832" s="5"/>
      <c r="J832" s="5"/>
      <c r="K832" s="5"/>
    </row>
    <row r="833" spans="2:11" x14ac:dyDescent="0.2">
      <c r="B833" s="5"/>
      <c r="C833" s="5"/>
      <c r="D833" s="5"/>
      <c r="E833" s="5"/>
      <c r="F833" s="5"/>
      <c r="G833" s="5"/>
      <c r="H833" s="5"/>
      <c r="I833" s="5"/>
      <c r="J833" s="5"/>
      <c r="K833" s="5"/>
    </row>
    <row r="834" spans="2:11" x14ac:dyDescent="0.2">
      <c r="B834" s="5"/>
      <c r="C834" s="5"/>
      <c r="D834" s="5"/>
      <c r="E834" s="5"/>
      <c r="F834" s="5"/>
      <c r="G834" s="5"/>
      <c r="H834" s="5"/>
      <c r="I834" s="5"/>
      <c r="J834" s="5"/>
      <c r="K834" s="5"/>
    </row>
    <row r="835" spans="2:11" x14ac:dyDescent="0.2">
      <c r="B835" s="5"/>
      <c r="C835" s="5"/>
      <c r="D835" s="5"/>
      <c r="E835" s="5"/>
      <c r="F835" s="5"/>
      <c r="G835" s="5"/>
      <c r="H835" s="5"/>
      <c r="I835" s="5"/>
      <c r="J835" s="5"/>
      <c r="K835" s="5"/>
    </row>
    <row r="836" spans="2:11" x14ac:dyDescent="0.2">
      <c r="B836" s="5"/>
      <c r="C836" s="5"/>
      <c r="D836" s="5"/>
      <c r="E836" s="5"/>
      <c r="F836" s="5"/>
      <c r="G836" s="5"/>
      <c r="H836" s="5"/>
      <c r="I836" s="5"/>
      <c r="J836" s="5"/>
      <c r="K836" s="5"/>
    </row>
    <row r="837" spans="2:11" x14ac:dyDescent="0.2">
      <c r="B837" s="5"/>
      <c r="C837" s="5"/>
      <c r="D837" s="5"/>
      <c r="E837" s="5"/>
      <c r="F837" s="5"/>
      <c r="G837" s="5"/>
      <c r="H837" s="5"/>
      <c r="I837" s="5"/>
      <c r="J837" s="5"/>
      <c r="K837" s="5"/>
    </row>
    <row r="838" spans="2:11" x14ac:dyDescent="0.2">
      <c r="B838" s="5"/>
      <c r="C838" s="5"/>
      <c r="D838" s="5"/>
      <c r="E838" s="5"/>
      <c r="F838" s="5"/>
      <c r="G838" s="5"/>
      <c r="H838" s="5"/>
      <c r="I838" s="5"/>
      <c r="J838" s="5"/>
      <c r="K838" s="5"/>
    </row>
    <row r="839" spans="2:11" x14ac:dyDescent="0.2">
      <c r="B839" s="5"/>
      <c r="C839" s="5"/>
      <c r="D839" s="5"/>
      <c r="E839" s="5"/>
      <c r="F839" s="5"/>
      <c r="G839" s="5"/>
      <c r="H839" s="5"/>
      <c r="I839" s="5"/>
      <c r="J839" s="5"/>
      <c r="K839" s="5"/>
    </row>
    <row r="840" spans="2:11" x14ac:dyDescent="0.2">
      <c r="B840" s="5"/>
      <c r="C840" s="5"/>
      <c r="D840" s="5"/>
      <c r="E840" s="5"/>
      <c r="F840" s="5"/>
      <c r="G840" s="5"/>
      <c r="H840" s="5"/>
      <c r="I840" s="5"/>
      <c r="J840" s="5"/>
      <c r="K840" s="5"/>
    </row>
    <row r="841" spans="2:11" x14ac:dyDescent="0.2">
      <c r="B841" s="5"/>
      <c r="C841" s="5"/>
      <c r="D841" s="5"/>
      <c r="E841" s="5"/>
      <c r="F841" s="5"/>
      <c r="G841" s="5"/>
      <c r="H841" s="5"/>
      <c r="I841" s="5"/>
      <c r="J841" s="5"/>
      <c r="K841" s="5"/>
    </row>
    <row r="842" spans="2:11" x14ac:dyDescent="0.2">
      <c r="B842" s="5"/>
      <c r="C842" s="5"/>
      <c r="D842" s="5"/>
      <c r="E842" s="5"/>
      <c r="F842" s="5"/>
      <c r="G842" s="5"/>
      <c r="H842" s="5"/>
      <c r="I842" s="5"/>
      <c r="J842" s="5"/>
      <c r="K842" s="5"/>
    </row>
    <row r="843" spans="2:11" x14ac:dyDescent="0.2">
      <c r="B843" s="5"/>
      <c r="C843" s="5"/>
      <c r="D843" s="5"/>
      <c r="E843" s="5"/>
      <c r="F843" s="5"/>
      <c r="G843" s="5"/>
      <c r="H843" s="5"/>
      <c r="I843" s="5"/>
      <c r="J843" s="5"/>
      <c r="K843" s="5"/>
    </row>
    <row r="844" spans="2:11" x14ac:dyDescent="0.2">
      <c r="B844" s="5"/>
      <c r="C844" s="5"/>
      <c r="D844" s="5"/>
      <c r="E844" s="5"/>
      <c r="F844" s="5"/>
      <c r="G844" s="5"/>
      <c r="H844" s="5"/>
      <c r="I844" s="5"/>
      <c r="J844" s="5"/>
      <c r="K844" s="5"/>
    </row>
    <row r="845" spans="2:11" x14ac:dyDescent="0.2">
      <c r="B845" s="5"/>
      <c r="C845" s="5"/>
      <c r="D845" s="5"/>
      <c r="E845" s="5"/>
      <c r="F845" s="5"/>
      <c r="G845" s="5"/>
      <c r="H845" s="5"/>
      <c r="I845" s="5"/>
      <c r="J845" s="5"/>
      <c r="K845" s="5"/>
    </row>
    <row r="846" spans="2:11" x14ac:dyDescent="0.2">
      <c r="B846" s="5"/>
      <c r="C846" s="5"/>
      <c r="D846" s="5"/>
      <c r="E846" s="5"/>
      <c r="F846" s="5"/>
      <c r="G846" s="5"/>
      <c r="H846" s="5"/>
      <c r="I846" s="5"/>
      <c r="J846" s="5"/>
      <c r="K846" s="5"/>
    </row>
    <row r="847" spans="2:11" x14ac:dyDescent="0.2">
      <c r="B847" s="5"/>
      <c r="C847" s="5"/>
      <c r="D847" s="5"/>
      <c r="E847" s="5"/>
      <c r="F847" s="5"/>
      <c r="G847" s="5"/>
      <c r="H847" s="5"/>
      <c r="I847" s="5"/>
      <c r="J847" s="5"/>
      <c r="K847" s="5"/>
    </row>
    <row r="848" spans="2:11" x14ac:dyDescent="0.2">
      <c r="B848" s="5"/>
      <c r="C848" s="5"/>
      <c r="D848" s="5"/>
      <c r="E848" s="5"/>
      <c r="F848" s="5"/>
      <c r="G848" s="5"/>
      <c r="H848" s="5"/>
      <c r="I848" s="5"/>
      <c r="J848" s="5"/>
      <c r="K848" s="5"/>
    </row>
    <row r="849" spans="2:11" x14ac:dyDescent="0.2">
      <c r="B849" s="5"/>
      <c r="C849" s="5"/>
      <c r="D849" s="5"/>
      <c r="E849" s="5"/>
      <c r="F849" s="5"/>
      <c r="G849" s="5"/>
      <c r="H849" s="5"/>
      <c r="I849" s="5"/>
      <c r="J849" s="5"/>
      <c r="K849" s="5"/>
    </row>
    <row r="850" spans="2:11" x14ac:dyDescent="0.2">
      <c r="B850" s="5"/>
      <c r="C850" s="5"/>
      <c r="D850" s="5"/>
      <c r="E850" s="5"/>
      <c r="F850" s="5"/>
      <c r="G850" s="5"/>
      <c r="H850" s="5"/>
      <c r="I850" s="5"/>
      <c r="J850" s="5"/>
      <c r="K850" s="5"/>
    </row>
    <row r="851" spans="2:11" x14ac:dyDescent="0.2">
      <c r="B851" s="5"/>
      <c r="C851" s="5"/>
      <c r="D851" s="5"/>
      <c r="E851" s="5"/>
      <c r="F851" s="5"/>
      <c r="G851" s="5"/>
      <c r="H851" s="5"/>
      <c r="I851" s="5"/>
      <c r="J851" s="5"/>
      <c r="K851" s="5"/>
    </row>
    <row r="852" spans="2:11" x14ac:dyDescent="0.2">
      <c r="B852" s="5"/>
      <c r="C852" s="5"/>
      <c r="D852" s="5"/>
      <c r="E852" s="5"/>
      <c r="F852" s="5"/>
      <c r="G852" s="5"/>
      <c r="H852" s="5"/>
      <c r="I852" s="5"/>
      <c r="J852" s="5"/>
      <c r="K852" s="5"/>
    </row>
    <row r="853" spans="2:11" x14ac:dyDescent="0.2">
      <c r="B853" s="5"/>
      <c r="C853" s="5"/>
      <c r="D853" s="5"/>
      <c r="E853" s="5"/>
      <c r="F853" s="5"/>
      <c r="G853" s="5"/>
      <c r="H853" s="5"/>
      <c r="I853" s="5"/>
      <c r="J853" s="5"/>
      <c r="K853" s="5"/>
    </row>
    <row r="854" spans="2:11" x14ac:dyDescent="0.2">
      <c r="B854" s="5"/>
      <c r="C854" s="5"/>
      <c r="D854" s="5"/>
      <c r="E854" s="5"/>
      <c r="F854" s="5"/>
      <c r="G854" s="5"/>
      <c r="H854" s="5"/>
      <c r="I854" s="5"/>
      <c r="J854" s="5"/>
      <c r="K854" s="5"/>
    </row>
    <row r="855" spans="2:11" x14ac:dyDescent="0.2">
      <c r="B855" s="5"/>
      <c r="C855" s="5"/>
      <c r="D855" s="5"/>
      <c r="E855" s="5"/>
      <c r="F855" s="5"/>
      <c r="G855" s="5"/>
      <c r="H855" s="5"/>
      <c r="I855" s="5"/>
      <c r="J855" s="5"/>
      <c r="K855" s="5"/>
    </row>
    <row r="856" spans="2:11" x14ac:dyDescent="0.2">
      <c r="B856" s="5"/>
      <c r="C856" s="5"/>
      <c r="D856" s="5"/>
      <c r="E856" s="5"/>
      <c r="F856" s="5"/>
      <c r="G856" s="5"/>
      <c r="H856" s="5"/>
      <c r="I856" s="5"/>
      <c r="J856" s="5"/>
      <c r="K856" s="5"/>
    </row>
    <row r="857" spans="2:11" x14ac:dyDescent="0.2">
      <c r="B857" s="5"/>
      <c r="C857" s="5"/>
      <c r="D857" s="5"/>
      <c r="E857" s="5"/>
      <c r="F857" s="5"/>
      <c r="G857" s="5"/>
      <c r="H857" s="5"/>
      <c r="I857" s="5"/>
      <c r="J857" s="5"/>
      <c r="K857" s="5"/>
    </row>
    <row r="858" spans="2:11" x14ac:dyDescent="0.2">
      <c r="B858" s="5"/>
      <c r="C858" s="5"/>
      <c r="D858" s="5"/>
      <c r="E858" s="5"/>
      <c r="F858" s="5"/>
      <c r="G858" s="5"/>
      <c r="H858" s="5"/>
      <c r="I858" s="5"/>
      <c r="J858" s="5"/>
      <c r="K858" s="5"/>
    </row>
    <row r="859" spans="2:11" x14ac:dyDescent="0.2">
      <c r="B859" s="5"/>
      <c r="C859" s="5"/>
      <c r="D859" s="5"/>
      <c r="E859" s="5"/>
      <c r="F859" s="5"/>
      <c r="G859" s="5"/>
      <c r="H859" s="5"/>
      <c r="I859" s="5"/>
      <c r="J859" s="5"/>
      <c r="K859" s="5"/>
    </row>
    <row r="860" spans="2:11" x14ac:dyDescent="0.2">
      <c r="B860" s="5"/>
      <c r="C860" s="5"/>
      <c r="D860" s="5"/>
      <c r="E860" s="5"/>
      <c r="F860" s="5"/>
      <c r="G860" s="5"/>
      <c r="H860" s="5"/>
      <c r="I860" s="5"/>
      <c r="J860" s="5"/>
      <c r="K860" s="5"/>
    </row>
    <row r="861" spans="2:11" x14ac:dyDescent="0.2">
      <c r="B861" s="5"/>
      <c r="C861" s="5"/>
      <c r="D861" s="5"/>
      <c r="E861" s="5"/>
      <c r="F861" s="5"/>
      <c r="G861" s="5"/>
      <c r="H861" s="5"/>
      <c r="I861" s="5"/>
      <c r="J861" s="5"/>
      <c r="K861" s="5"/>
    </row>
    <row r="862" spans="2:11" x14ac:dyDescent="0.2">
      <c r="B862" s="5"/>
      <c r="C862" s="5"/>
      <c r="D862" s="5"/>
      <c r="E862" s="5"/>
      <c r="F862" s="5"/>
      <c r="G862" s="5"/>
      <c r="H862" s="5"/>
      <c r="I862" s="5"/>
      <c r="J862" s="5"/>
      <c r="K862" s="5"/>
    </row>
    <row r="863" spans="2:11" x14ac:dyDescent="0.2">
      <c r="B863" s="5"/>
      <c r="C863" s="5"/>
      <c r="D863" s="5"/>
      <c r="E863" s="5"/>
      <c r="F863" s="5"/>
      <c r="G863" s="5"/>
      <c r="H863" s="5"/>
      <c r="I863" s="5"/>
      <c r="J863" s="5"/>
      <c r="K863" s="5"/>
    </row>
    <row r="864" spans="2:11" x14ac:dyDescent="0.2">
      <c r="B864" s="5"/>
      <c r="C864" s="5"/>
      <c r="D864" s="5"/>
      <c r="E864" s="5"/>
      <c r="F864" s="5"/>
      <c r="G864" s="5"/>
      <c r="H864" s="5"/>
      <c r="I864" s="5"/>
      <c r="J864" s="5"/>
      <c r="K864" s="5"/>
    </row>
    <row r="865" spans="2:11" x14ac:dyDescent="0.2">
      <c r="B865" s="5"/>
      <c r="C865" s="5"/>
      <c r="D865" s="5"/>
      <c r="E865" s="5"/>
      <c r="F865" s="5"/>
      <c r="G865" s="5"/>
      <c r="H865" s="5"/>
      <c r="I865" s="5"/>
      <c r="J865" s="5"/>
      <c r="K865" s="5"/>
    </row>
    <row r="866" spans="2:11" x14ac:dyDescent="0.2">
      <c r="B866" s="5"/>
      <c r="C866" s="5"/>
      <c r="D866" s="5"/>
      <c r="E866" s="5"/>
      <c r="F866" s="5"/>
      <c r="G866" s="5"/>
      <c r="H866" s="5"/>
      <c r="I866" s="5"/>
      <c r="J866" s="5"/>
      <c r="K866" s="5"/>
    </row>
    <row r="867" spans="2:11" x14ac:dyDescent="0.2">
      <c r="B867" s="5"/>
      <c r="C867" s="5"/>
      <c r="D867" s="5"/>
      <c r="E867" s="5"/>
      <c r="F867" s="5"/>
      <c r="G867" s="5"/>
      <c r="H867" s="5"/>
      <c r="I867" s="5"/>
      <c r="J867" s="5"/>
      <c r="K867" s="5"/>
    </row>
    <row r="868" spans="2:11" x14ac:dyDescent="0.2">
      <c r="B868" s="5"/>
      <c r="C868" s="5"/>
      <c r="D868" s="5"/>
      <c r="E868" s="5"/>
      <c r="F868" s="5"/>
      <c r="G868" s="5"/>
      <c r="H868" s="5"/>
      <c r="I868" s="5"/>
      <c r="J868" s="5"/>
      <c r="K868" s="5"/>
    </row>
    <row r="869" spans="2:11" x14ac:dyDescent="0.2">
      <c r="B869" s="5"/>
      <c r="C869" s="5"/>
      <c r="D869" s="5"/>
      <c r="E869" s="5"/>
      <c r="F869" s="5"/>
      <c r="G869" s="5"/>
      <c r="H869" s="5"/>
      <c r="I869" s="5"/>
      <c r="J869" s="5"/>
      <c r="K869" s="5"/>
    </row>
    <row r="870" spans="2:11" x14ac:dyDescent="0.2">
      <c r="B870" s="5"/>
      <c r="C870" s="5"/>
      <c r="D870" s="5"/>
      <c r="E870" s="5"/>
      <c r="F870" s="5"/>
      <c r="G870" s="5"/>
      <c r="H870" s="5"/>
      <c r="I870" s="5"/>
      <c r="J870" s="5"/>
      <c r="K870" s="5"/>
    </row>
    <row r="871" spans="2:11" x14ac:dyDescent="0.2">
      <c r="B871" s="5"/>
      <c r="C871" s="5"/>
      <c r="D871" s="5"/>
      <c r="E871" s="5"/>
      <c r="F871" s="5"/>
      <c r="G871" s="5"/>
      <c r="H871" s="5"/>
      <c r="I871" s="5"/>
      <c r="J871" s="5"/>
      <c r="K871" s="5"/>
    </row>
    <row r="872" spans="2:11" x14ac:dyDescent="0.2">
      <c r="B872" s="5"/>
      <c r="C872" s="5"/>
      <c r="D872" s="5"/>
      <c r="E872" s="5"/>
      <c r="F872" s="5"/>
      <c r="G872" s="5"/>
      <c r="H872" s="5"/>
      <c r="I872" s="5"/>
      <c r="J872" s="5"/>
      <c r="K872" s="5"/>
    </row>
    <row r="873" spans="2:11" x14ac:dyDescent="0.2">
      <c r="B873" s="5"/>
      <c r="C873" s="5"/>
      <c r="D873" s="5"/>
      <c r="E873" s="5"/>
      <c r="F873" s="5"/>
      <c r="G873" s="5"/>
      <c r="H873" s="5"/>
      <c r="I873" s="5"/>
      <c r="J873" s="5"/>
      <c r="K873" s="5"/>
    </row>
    <row r="874" spans="2:11" x14ac:dyDescent="0.2">
      <c r="B874" s="5"/>
      <c r="C874" s="5"/>
      <c r="D874" s="5"/>
      <c r="E874" s="5"/>
      <c r="F874" s="5"/>
      <c r="G874" s="5"/>
      <c r="H874" s="5"/>
      <c r="I874" s="5"/>
      <c r="J874" s="5"/>
      <c r="K874" s="5"/>
    </row>
    <row r="875" spans="2:11" x14ac:dyDescent="0.2">
      <c r="B875" s="5"/>
      <c r="C875" s="5"/>
      <c r="D875" s="5"/>
      <c r="E875" s="5"/>
      <c r="F875" s="5"/>
      <c r="G875" s="5"/>
      <c r="H875" s="5"/>
      <c r="I875" s="5"/>
      <c r="J875" s="5"/>
      <c r="K875" s="5"/>
    </row>
    <row r="876" spans="2:11" x14ac:dyDescent="0.2">
      <c r="B876" s="5"/>
      <c r="C876" s="5"/>
      <c r="D876" s="5"/>
      <c r="E876" s="5"/>
      <c r="F876" s="5"/>
      <c r="G876" s="5"/>
      <c r="H876" s="5"/>
      <c r="I876" s="5"/>
      <c r="J876" s="5"/>
      <c r="K876" s="5"/>
    </row>
    <row r="877" spans="2:11" x14ac:dyDescent="0.2">
      <c r="B877" s="5"/>
      <c r="C877" s="5"/>
      <c r="D877" s="5"/>
      <c r="E877" s="5"/>
      <c r="F877" s="5"/>
      <c r="G877" s="5"/>
      <c r="H877" s="5"/>
      <c r="I877" s="5"/>
      <c r="J877" s="5"/>
      <c r="K877" s="5"/>
    </row>
    <row r="878" spans="2:11" x14ac:dyDescent="0.2">
      <c r="B878" s="5"/>
      <c r="C878" s="5"/>
      <c r="D878" s="5"/>
      <c r="E878" s="5"/>
      <c r="F878" s="5"/>
      <c r="G878" s="5"/>
      <c r="H878" s="5"/>
      <c r="I878" s="5"/>
      <c r="J878" s="5"/>
      <c r="K878" s="5"/>
    </row>
    <row r="879" spans="2:11" x14ac:dyDescent="0.2">
      <c r="B879" s="5"/>
      <c r="C879" s="5"/>
      <c r="D879" s="5"/>
      <c r="E879" s="5"/>
      <c r="F879" s="5"/>
      <c r="G879" s="5"/>
      <c r="H879" s="5"/>
      <c r="I879" s="5"/>
      <c r="J879" s="5"/>
      <c r="K879" s="5"/>
    </row>
    <row r="880" spans="2:11" x14ac:dyDescent="0.2">
      <c r="B880" s="5"/>
      <c r="C880" s="5"/>
      <c r="D880" s="5"/>
      <c r="E880" s="5"/>
      <c r="F880" s="5"/>
      <c r="G880" s="5"/>
      <c r="H880" s="5"/>
      <c r="I880" s="5"/>
      <c r="J880" s="5"/>
      <c r="K880" s="5"/>
    </row>
    <row r="881" spans="2:11" x14ac:dyDescent="0.2">
      <c r="B881" s="5"/>
      <c r="C881" s="5"/>
      <c r="D881" s="5"/>
      <c r="E881" s="5"/>
      <c r="F881" s="5"/>
      <c r="G881" s="5"/>
      <c r="H881" s="5"/>
      <c r="I881" s="5"/>
      <c r="J881" s="5"/>
      <c r="K881" s="5"/>
    </row>
    <row r="882" spans="2:11" x14ac:dyDescent="0.2">
      <c r="B882" s="5"/>
      <c r="C882" s="5"/>
      <c r="D882" s="5"/>
      <c r="E882" s="5"/>
      <c r="F882" s="5"/>
      <c r="G882" s="5"/>
      <c r="H882" s="5"/>
      <c r="I882" s="5"/>
      <c r="J882" s="5"/>
      <c r="K882" s="5"/>
    </row>
    <row r="883" spans="2:11" x14ac:dyDescent="0.2">
      <c r="B883" s="5"/>
      <c r="C883" s="5"/>
      <c r="D883" s="5"/>
      <c r="E883" s="5"/>
      <c r="F883" s="5"/>
      <c r="G883" s="5"/>
      <c r="H883" s="5"/>
      <c r="I883" s="5"/>
      <c r="J883" s="5"/>
      <c r="K883" s="5"/>
    </row>
    <row r="884" spans="2:11" x14ac:dyDescent="0.2">
      <c r="B884" s="5"/>
      <c r="C884" s="5"/>
      <c r="D884" s="5"/>
      <c r="E884" s="5"/>
      <c r="F884" s="5"/>
      <c r="G884" s="5"/>
      <c r="H884" s="5"/>
      <c r="I884" s="5"/>
      <c r="J884" s="5"/>
      <c r="K884" s="5"/>
    </row>
    <row r="885" spans="2:11" x14ac:dyDescent="0.2">
      <c r="B885" s="5"/>
      <c r="C885" s="5"/>
      <c r="D885" s="5"/>
      <c r="E885" s="5"/>
      <c r="F885" s="5"/>
      <c r="G885" s="5"/>
      <c r="H885" s="5"/>
      <c r="I885" s="5"/>
      <c r="J885" s="5"/>
      <c r="K885" s="5"/>
    </row>
    <row r="886" spans="2:11" x14ac:dyDescent="0.2">
      <c r="B886" s="5"/>
      <c r="C886" s="5"/>
      <c r="D886" s="5"/>
      <c r="E886" s="5"/>
      <c r="F886" s="5"/>
      <c r="G886" s="5"/>
      <c r="H886" s="5"/>
      <c r="I886" s="5"/>
      <c r="J886" s="5"/>
      <c r="K886" s="5"/>
    </row>
    <row r="887" spans="2:11" x14ac:dyDescent="0.2">
      <c r="B887" s="5"/>
      <c r="C887" s="5"/>
      <c r="D887" s="5"/>
      <c r="E887" s="5"/>
      <c r="F887" s="5"/>
      <c r="G887" s="5"/>
      <c r="H887" s="5"/>
      <c r="I887" s="5"/>
      <c r="J887" s="5"/>
      <c r="K887" s="5"/>
    </row>
    <row r="888" spans="2:11" x14ac:dyDescent="0.2">
      <c r="B888" s="5"/>
      <c r="C888" s="5"/>
      <c r="D888" s="5"/>
      <c r="E888" s="5"/>
      <c r="F888" s="5"/>
      <c r="G888" s="5"/>
      <c r="H888" s="5"/>
      <c r="I888" s="5"/>
      <c r="J888" s="5"/>
      <c r="K888" s="5"/>
    </row>
    <row r="889" spans="2:11" x14ac:dyDescent="0.2">
      <c r="B889" s="5"/>
      <c r="C889" s="5"/>
      <c r="D889" s="5"/>
      <c r="E889" s="5"/>
      <c r="F889" s="5"/>
      <c r="G889" s="5"/>
      <c r="H889" s="5"/>
      <c r="I889" s="5"/>
      <c r="J889" s="5"/>
      <c r="K889" s="5"/>
    </row>
    <row r="890" spans="2:11" x14ac:dyDescent="0.2">
      <c r="B890" s="5"/>
      <c r="C890" s="5"/>
      <c r="D890" s="5"/>
      <c r="E890" s="5"/>
      <c r="F890" s="5"/>
      <c r="G890" s="5"/>
      <c r="H890" s="5"/>
      <c r="I890" s="5"/>
      <c r="J890" s="5"/>
      <c r="K890" s="5"/>
    </row>
    <row r="891" spans="2:11" x14ac:dyDescent="0.2">
      <c r="B891" s="5"/>
      <c r="C891" s="5"/>
      <c r="D891" s="5"/>
      <c r="E891" s="5"/>
      <c r="F891" s="5"/>
      <c r="G891" s="5"/>
      <c r="H891" s="5"/>
      <c r="I891" s="5"/>
      <c r="J891" s="5"/>
      <c r="K891" s="5"/>
    </row>
    <row r="892" spans="2:11" x14ac:dyDescent="0.2">
      <c r="B892" s="5"/>
      <c r="C892" s="5"/>
      <c r="D892" s="5"/>
      <c r="E892" s="5"/>
      <c r="F892" s="5"/>
      <c r="G892" s="5"/>
      <c r="H892" s="5"/>
      <c r="I892" s="5"/>
      <c r="J892" s="5"/>
      <c r="K892" s="5"/>
    </row>
    <row r="893" spans="2:11" x14ac:dyDescent="0.2">
      <c r="B893" s="5"/>
      <c r="C893" s="5"/>
      <c r="D893" s="5"/>
      <c r="E893" s="5"/>
      <c r="F893" s="5"/>
      <c r="G893" s="5"/>
      <c r="H893" s="5"/>
      <c r="I893" s="5"/>
      <c r="J893" s="5"/>
      <c r="K893" s="5"/>
    </row>
    <row r="894" spans="2:11" x14ac:dyDescent="0.2">
      <c r="B894" s="5"/>
      <c r="C894" s="5"/>
      <c r="D894" s="5"/>
      <c r="E894" s="5"/>
      <c r="F894" s="5"/>
      <c r="G894" s="5"/>
      <c r="H894" s="5"/>
      <c r="I894" s="5"/>
      <c r="J894" s="5"/>
      <c r="K894" s="5"/>
    </row>
    <row r="895" spans="2:11" x14ac:dyDescent="0.2">
      <c r="B895" s="5"/>
      <c r="C895" s="5"/>
      <c r="D895" s="5"/>
      <c r="E895" s="5"/>
      <c r="F895" s="5"/>
      <c r="G895" s="5"/>
      <c r="H895" s="5"/>
      <c r="I895" s="5"/>
      <c r="J895" s="5"/>
      <c r="K895" s="5"/>
    </row>
    <row r="896" spans="2:11" x14ac:dyDescent="0.2">
      <c r="B896" s="5"/>
      <c r="C896" s="5"/>
      <c r="D896" s="5"/>
      <c r="E896" s="5"/>
      <c r="F896" s="5"/>
      <c r="G896" s="5"/>
      <c r="H896" s="5"/>
      <c r="I896" s="5"/>
      <c r="J896" s="5"/>
      <c r="K896" s="5"/>
    </row>
    <row r="897" spans="2:11" x14ac:dyDescent="0.2">
      <c r="B897" s="5"/>
      <c r="C897" s="5"/>
      <c r="D897" s="5"/>
      <c r="E897" s="5"/>
      <c r="F897" s="5"/>
      <c r="G897" s="5"/>
      <c r="H897" s="5"/>
      <c r="I897" s="5"/>
      <c r="J897" s="5"/>
      <c r="K897" s="5"/>
    </row>
    <row r="898" spans="2:11" x14ac:dyDescent="0.2">
      <c r="B898" s="5"/>
      <c r="C898" s="5"/>
      <c r="D898" s="5"/>
      <c r="E898" s="5"/>
      <c r="F898" s="5"/>
      <c r="G898" s="5"/>
      <c r="H898" s="5"/>
      <c r="I898" s="5"/>
      <c r="J898" s="5"/>
      <c r="K898" s="5"/>
    </row>
    <row r="899" spans="2:11" x14ac:dyDescent="0.2">
      <c r="B899" s="5"/>
      <c r="C899" s="5"/>
      <c r="D899" s="5"/>
      <c r="E899" s="5"/>
      <c r="F899" s="5"/>
      <c r="G899" s="5"/>
      <c r="H899" s="5"/>
      <c r="I899" s="5"/>
      <c r="J899" s="5"/>
      <c r="K899" s="5"/>
    </row>
    <row r="900" spans="2:11" x14ac:dyDescent="0.2">
      <c r="B900" s="5"/>
      <c r="C900" s="5"/>
      <c r="D900" s="5"/>
      <c r="E900" s="5"/>
      <c r="F900" s="5"/>
      <c r="G900" s="5"/>
      <c r="H900" s="5"/>
      <c r="I900" s="5"/>
      <c r="J900" s="5"/>
      <c r="K900" s="5"/>
    </row>
    <row r="901" spans="2:11" x14ac:dyDescent="0.2">
      <c r="B901" s="5"/>
      <c r="C901" s="5"/>
      <c r="D901" s="5"/>
      <c r="E901" s="5"/>
      <c r="F901" s="5"/>
      <c r="G901" s="5"/>
      <c r="H901" s="5"/>
      <c r="I901" s="5"/>
      <c r="J901" s="5"/>
      <c r="K901" s="5"/>
    </row>
    <row r="902" spans="2:11" x14ac:dyDescent="0.2">
      <c r="B902" s="5"/>
      <c r="C902" s="5"/>
      <c r="D902" s="5"/>
      <c r="E902" s="5"/>
      <c r="F902" s="5"/>
      <c r="G902" s="5"/>
      <c r="H902" s="5"/>
      <c r="I902" s="5"/>
      <c r="J902" s="5"/>
      <c r="K902" s="5"/>
    </row>
    <row r="903" spans="2:11" x14ac:dyDescent="0.2">
      <c r="B903" s="5"/>
      <c r="C903" s="5"/>
      <c r="D903" s="5"/>
      <c r="E903" s="5"/>
      <c r="F903" s="5"/>
      <c r="G903" s="5"/>
      <c r="H903" s="5"/>
      <c r="I903" s="5"/>
      <c r="J903" s="5"/>
      <c r="K903" s="5"/>
    </row>
    <row r="904" spans="2:11" x14ac:dyDescent="0.2">
      <c r="B904" s="5"/>
      <c r="C904" s="5"/>
      <c r="D904" s="5"/>
      <c r="E904" s="5"/>
      <c r="F904" s="5"/>
      <c r="G904" s="5"/>
      <c r="H904" s="5"/>
      <c r="I904" s="5"/>
      <c r="J904" s="5"/>
      <c r="K904" s="5"/>
    </row>
    <row r="905" spans="2:11" x14ac:dyDescent="0.2">
      <c r="B905" s="5"/>
      <c r="C905" s="5"/>
      <c r="D905" s="5"/>
      <c r="E905" s="5"/>
      <c r="F905" s="5"/>
      <c r="G905" s="5"/>
      <c r="H905" s="5"/>
      <c r="I905" s="5"/>
      <c r="J905" s="5"/>
      <c r="K905" s="5"/>
    </row>
    <row r="906" spans="2:11" x14ac:dyDescent="0.2">
      <c r="B906" s="5"/>
      <c r="C906" s="5"/>
      <c r="D906" s="5"/>
      <c r="E906" s="5"/>
      <c r="F906" s="5"/>
      <c r="G906" s="5"/>
      <c r="H906" s="5"/>
      <c r="I906" s="5"/>
      <c r="J906" s="5"/>
      <c r="K906" s="5"/>
    </row>
    <row r="907" spans="2:11" x14ac:dyDescent="0.2">
      <c r="B907" s="5"/>
      <c r="C907" s="5"/>
      <c r="D907" s="5"/>
      <c r="E907" s="5"/>
      <c r="F907" s="5"/>
      <c r="G907" s="5"/>
      <c r="H907" s="5"/>
      <c r="I907" s="5"/>
      <c r="J907" s="5"/>
      <c r="K907" s="5"/>
    </row>
    <row r="908" spans="2:11" x14ac:dyDescent="0.2">
      <c r="B908" s="5"/>
      <c r="C908" s="5"/>
      <c r="D908" s="5"/>
      <c r="E908" s="5"/>
      <c r="F908" s="5"/>
      <c r="G908" s="5"/>
      <c r="H908" s="5"/>
      <c r="I908" s="5"/>
      <c r="J908" s="5"/>
      <c r="K908" s="5"/>
    </row>
    <row r="909" spans="2:11" x14ac:dyDescent="0.2">
      <c r="B909" s="5"/>
      <c r="C909" s="5"/>
      <c r="D909" s="5"/>
      <c r="E909" s="5"/>
      <c r="F909" s="5"/>
      <c r="G909" s="5"/>
      <c r="H909" s="5"/>
      <c r="I909" s="5"/>
      <c r="J909" s="5"/>
      <c r="K909" s="5"/>
    </row>
    <row r="910" spans="2:11" x14ac:dyDescent="0.2">
      <c r="B910" s="5"/>
      <c r="C910" s="5"/>
      <c r="D910" s="5"/>
      <c r="E910" s="5"/>
      <c r="F910" s="5"/>
      <c r="G910" s="5"/>
      <c r="H910" s="5"/>
      <c r="I910" s="5"/>
      <c r="J910" s="5"/>
      <c r="K910" s="5"/>
    </row>
    <row r="911" spans="2:11" x14ac:dyDescent="0.2">
      <c r="B911" s="5"/>
      <c r="C911" s="5"/>
      <c r="D911" s="5"/>
      <c r="E911" s="5"/>
      <c r="F911" s="5"/>
      <c r="G911" s="5"/>
      <c r="H911" s="5"/>
      <c r="I911" s="5"/>
      <c r="J911" s="5"/>
      <c r="K911" s="5"/>
    </row>
    <row r="912" spans="2:11" x14ac:dyDescent="0.2">
      <c r="B912" s="5"/>
      <c r="C912" s="5"/>
      <c r="D912" s="5"/>
      <c r="E912" s="5"/>
      <c r="F912" s="5"/>
      <c r="G912" s="5"/>
      <c r="H912" s="5"/>
      <c r="I912" s="5"/>
      <c r="J912" s="5"/>
      <c r="K912" s="5"/>
    </row>
    <row r="913" spans="2:11" x14ac:dyDescent="0.2">
      <c r="B913" s="5"/>
      <c r="C913" s="5"/>
      <c r="D913" s="5"/>
      <c r="E913" s="5"/>
      <c r="F913" s="5"/>
      <c r="G913" s="5"/>
      <c r="H913" s="5"/>
      <c r="I913" s="5"/>
      <c r="J913" s="5"/>
      <c r="K913" s="5"/>
    </row>
    <row r="914" spans="2:11" x14ac:dyDescent="0.2">
      <c r="B914" s="5"/>
      <c r="C914" s="5"/>
      <c r="D914" s="5"/>
      <c r="E914" s="5"/>
      <c r="F914" s="5"/>
      <c r="G914" s="5"/>
      <c r="H914" s="5"/>
      <c r="I914" s="5"/>
      <c r="J914" s="5"/>
      <c r="K914" s="5"/>
    </row>
    <row r="915" spans="2:11" x14ac:dyDescent="0.2">
      <c r="B915" s="5"/>
      <c r="C915" s="5"/>
      <c r="D915" s="5"/>
      <c r="E915" s="5"/>
      <c r="F915" s="5"/>
      <c r="G915" s="5"/>
      <c r="H915" s="5"/>
      <c r="I915" s="5"/>
      <c r="J915" s="5"/>
      <c r="K915" s="5"/>
    </row>
    <row r="916" spans="2:11" x14ac:dyDescent="0.2">
      <c r="B916" s="5"/>
      <c r="C916" s="5"/>
      <c r="D916" s="5"/>
      <c r="E916" s="5"/>
      <c r="F916" s="5"/>
      <c r="G916" s="5"/>
      <c r="H916" s="5"/>
      <c r="I916" s="5"/>
      <c r="J916" s="5"/>
      <c r="K916" s="5"/>
    </row>
    <row r="917" spans="2:11" x14ac:dyDescent="0.2">
      <c r="B917" s="5"/>
      <c r="C917" s="5"/>
      <c r="D917" s="5"/>
      <c r="E917" s="5"/>
      <c r="F917" s="5"/>
      <c r="G917" s="5"/>
      <c r="H917" s="5"/>
      <c r="I917" s="5"/>
      <c r="J917" s="5"/>
      <c r="K917" s="5"/>
    </row>
    <row r="918" spans="2:11" x14ac:dyDescent="0.2">
      <c r="B918" s="5"/>
      <c r="C918" s="5"/>
      <c r="D918" s="5"/>
      <c r="E918" s="5"/>
      <c r="F918" s="5"/>
      <c r="G918" s="5"/>
      <c r="H918" s="5"/>
      <c r="I918" s="5"/>
      <c r="J918" s="5"/>
      <c r="K918" s="5"/>
    </row>
    <row r="919" spans="2:11" x14ac:dyDescent="0.2">
      <c r="B919" s="5"/>
      <c r="C919" s="5"/>
      <c r="D919" s="5"/>
      <c r="E919" s="5"/>
      <c r="F919" s="5"/>
      <c r="G919" s="5"/>
      <c r="H919" s="5"/>
      <c r="I919" s="5"/>
      <c r="J919" s="5"/>
      <c r="K919" s="5"/>
    </row>
    <row r="920" spans="2:11" x14ac:dyDescent="0.2">
      <c r="B920" s="5"/>
      <c r="C920" s="5"/>
      <c r="D920" s="5"/>
      <c r="E920" s="5"/>
      <c r="F920" s="5"/>
      <c r="G920" s="5"/>
      <c r="H920" s="5"/>
      <c r="I920" s="5"/>
      <c r="J920" s="5"/>
      <c r="K920" s="5"/>
    </row>
    <row r="921" spans="2:11" x14ac:dyDescent="0.2">
      <c r="B921" s="5"/>
      <c r="C921" s="5"/>
      <c r="D921" s="5"/>
      <c r="E921" s="5"/>
      <c r="F921" s="5"/>
      <c r="G921" s="5"/>
      <c r="H921" s="5"/>
      <c r="I921" s="5"/>
      <c r="J921" s="5"/>
      <c r="K921" s="5"/>
    </row>
    <row r="922" spans="2:11" x14ac:dyDescent="0.2">
      <c r="B922" s="5"/>
      <c r="C922" s="5"/>
      <c r="D922" s="5"/>
      <c r="E922" s="5"/>
      <c r="F922" s="5"/>
      <c r="G922" s="5"/>
      <c r="H922" s="5"/>
      <c r="I922" s="5"/>
      <c r="J922" s="5"/>
      <c r="K922" s="5"/>
    </row>
    <row r="923" spans="2:11" x14ac:dyDescent="0.2">
      <c r="B923" s="5"/>
      <c r="C923" s="5"/>
      <c r="D923" s="5"/>
      <c r="E923" s="5"/>
      <c r="F923" s="5"/>
      <c r="G923" s="5"/>
      <c r="H923" s="5"/>
      <c r="I923" s="5"/>
      <c r="J923" s="5"/>
      <c r="K923" s="5"/>
    </row>
    <row r="924" spans="2:11" x14ac:dyDescent="0.2">
      <c r="B924" s="5"/>
      <c r="C924" s="5"/>
      <c r="D924" s="5"/>
      <c r="E924" s="5"/>
      <c r="F924" s="5"/>
      <c r="G924" s="5"/>
      <c r="H924" s="5"/>
      <c r="I924" s="5"/>
      <c r="J924" s="5"/>
      <c r="K924" s="5"/>
    </row>
    <row r="925" spans="2:11" x14ac:dyDescent="0.2">
      <c r="B925" s="5"/>
      <c r="C925" s="5"/>
      <c r="D925" s="5"/>
      <c r="E925" s="5"/>
      <c r="F925" s="5"/>
      <c r="G925" s="5"/>
      <c r="H925" s="5"/>
      <c r="I925" s="5"/>
      <c r="J925" s="5"/>
      <c r="K925" s="5"/>
    </row>
    <row r="926" spans="2:11" x14ac:dyDescent="0.2">
      <c r="B926" s="5"/>
      <c r="C926" s="5"/>
      <c r="D926" s="5"/>
      <c r="E926" s="5"/>
      <c r="F926" s="5"/>
      <c r="G926" s="5"/>
      <c r="H926" s="5"/>
      <c r="I926" s="5"/>
      <c r="J926" s="5"/>
      <c r="K926" s="5"/>
    </row>
    <row r="927" spans="2:11" x14ac:dyDescent="0.2">
      <c r="B927" s="5"/>
      <c r="C927" s="5"/>
      <c r="D927" s="5"/>
      <c r="E927" s="5"/>
      <c r="F927" s="5"/>
      <c r="G927" s="5"/>
      <c r="H927" s="5"/>
      <c r="I927" s="5"/>
      <c r="J927" s="5"/>
      <c r="K927" s="5"/>
    </row>
    <row r="928" spans="2:11" x14ac:dyDescent="0.2">
      <c r="B928" s="5"/>
      <c r="C928" s="5"/>
      <c r="D928" s="5"/>
      <c r="E928" s="5"/>
      <c r="F928" s="5"/>
      <c r="G928" s="5"/>
      <c r="H928" s="5"/>
      <c r="I928" s="5"/>
      <c r="J928" s="5"/>
      <c r="K928" s="5"/>
    </row>
    <row r="929" spans="2:11" x14ac:dyDescent="0.2">
      <c r="B929" s="5"/>
      <c r="C929" s="5"/>
      <c r="D929" s="5"/>
      <c r="E929" s="5"/>
      <c r="F929" s="5"/>
      <c r="G929" s="5"/>
      <c r="H929" s="5"/>
      <c r="I929" s="5"/>
      <c r="J929" s="5"/>
      <c r="K929" s="5"/>
    </row>
    <row r="930" spans="2:11" x14ac:dyDescent="0.2">
      <c r="B930" s="5"/>
      <c r="C930" s="5"/>
      <c r="D930" s="5"/>
      <c r="E930" s="5"/>
      <c r="F930" s="5"/>
      <c r="G930" s="5"/>
      <c r="H930" s="5"/>
      <c r="I930" s="5"/>
      <c r="J930" s="5"/>
      <c r="K930" s="5"/>
    </row>
    <row r="931" spans="2:11" x14ac:dyDescent="0.2">
      <c r="B931" s="5"/>
      <c r="C931" s="5"/>
      <c r="D931" s="5"/>
      <c r="E931" s="5"/>
      <c r="F931" s="5"/>
      <c r="G931" s="5"/>
      <c r="H931" s="5"/>
      <c r="I931" s="5"/>
      <c r="J931" s="5"/>
      <c r="K931" s="5"/>
    </row>
    <row r="932" spans="2:11" x14ac:dyDescent="0.2">
      <c r="B932" s="5"/>
      <c r="C932" s="5"/>
      <c r="D932" s="5"/>
      <c r="E932" s="5"/>
      <c r="F932" s="5"/>
      <c r="G932" s="5"/>
      <c r="H932" s="5"/>
      <c r="I932" s="5"/>
      <c r="J932" s="5"/>
      <c r="K932" s="5"/>
    </row>
    <row r="933" spans="2:11" x14ac:dyDescent="0.2">
      <c r="B933" s="5"/>
      <c r="C933" s="5"/>
      <c r="D933" s="5"/>
      <c r="E933" s="5"/>
      <c r="F933" s="5"/>
      <c r="G933" s="5"/>
      <c r="H933" s="5"/>
      <c r="I933" s="5"/>
      <c r="J933" s="5"/>
      <c r="K933" s="5"/>
    </row>
    <row r="934" spans="2:11" x14ac:dyDescent="0.2">
      <c r="B934" s="5"/>
      <c r="C934" s="5"/>
      <c r="D934" s="5"/>
      <c r="E934" s="5"/>
      <c r="F934" s="5"/>
      <c r="G934" s="5"/>
      <c r="H934" s="5"/>
      <c r="I934" s="5"/>
      <c r="J934" s="5"/>
      <c r="K934" s="5"/>
    </row>
    <row r="935" spans="2:11" x14ac:dyDescent="0.2">
      <c r="B935" s="5"/>
      <c r="C935" s="5"/>
      <c r="D935" s="5"/>
      <c r="E935" s="5"/>
      <c r="F935" s="5"/>
      <c r="G935" s="5"/>
      <c r="H935" s="5"/>
      <c r="I935" s="5"/>
      <c r="J935" s="5"/>
      <c r="K935" s="5"/>
    </row>
    <row r="936" spans="2:11" x14ac:dyDescent="0.2">
      <c r="B936" s="5"/>
      <c r="C936" s="5"/>
      <c r="D936" s="5"/>
      <c r="E936" s="5"/>
      <c r="F936" s="5"/>
      <c r="G936" s="5"/>
      <c r="H936" s="5"/>
      <c r="I936" s="5"/>
      <c r="J936" s="5"/>
      <c r="K936" s="5"/>
    </row>
    <row r="937" spans="2:11" x14ac:dyDescent="0.2">
      <c r="B937" s="5"/>
      <c r="C937" s="5"/>
      <c r="D937" s="5"/>
      <c r="E937" s="5"/>
      <c r="F937" s="5"/>
      <c r="G937" s="5"/>
      <c r="H937" s="5"/>
      <c r="I937" s="5"/>
      <c r="J937" s="5"/>
      <c r="K937" s="5"/>
    </row>
    <row r="938" spans="2:11" x14ac:dyDescent="0.2">
      <c r="B938" s="5"/>
      <c r="C938" s="5"/>
      <c r="D938" s="5"/>
      <c r="E938" s="5"/>
      <c r="F938" s="5"/>
      <c r="G938" s="5"/>
      <c r="H938" s="5"/>
      <c r="I938" s="5"/>
      <c r="J938" s="5"/>
      <c r="K938" s="5"/>
    </row>
    <row r="939" spans="2:11" x14ac:dyDescent="0.2">
      <c r="B939" s="5"/>
      <c r="C939" s="5"/>
      <c r="D939" s="5"/>
      <c r="E939" s="5"/>
      <c r="F939" s="5"/>
      <c r="G939" s="5"/>
      <c r="H939" s="5"/>
      <c r="I939" s="5"/>
      <c r="J939" s="5"/>
      <c r="K939" s="5"/>
    </row>
    <row r="940" spans="2:11" x14ac:dyDescent="0.2">
      <c r="B940" s="5"/>
      <c r="C940" s="5"/>
      <c r="D940" s="5"/>
      <c r="E940" s="5"/>
      <c r="F940" s="5"/>
      <c r="G940" s="5"/>
      <c r="H940" s="5"/>
      <c r="I940" s="5"/>
      <c r="J940" s="5"/>
      <c r="K940" s="5"/>
    </row>
    <row r="941" spans="2:11" x14ac:dyDescent="0.2">
      <c r="B941" s="5"/>
      <c r="C941" s="5"/>
      <c r="D941" s="5"/>
      <c r="E941" s="5"/>
      <c r="F941" s="5"/>
      <c r="G941" s="5"/>
      <c r="H941" s="5"/>
      <c r="I941" s="5"/>
      <c r="J941" s="5"/>
      <c r="K941" s="5"/>
    </row>
    <row r="942" spans="2:11" x14ac:dyDescent="0.2">
      <c r="B942" s="5"/>
      <c r="C942" s="5"/>
      <c r="D942" s="5"/>
      <c r="E942" s="5"/>
      <c r="F942" s="5"/>
      <c r="G942" s="5"/>
      <c r="H942" s="5"/>
      <c r="I942" s="5"/>
      <c r="J942" s="5"/>
      <c r="K942" s="5"/>
    </row>
    <row r="943" spans="2:11" x14ac:dyDescent="0.2">
      <c r="B943" s="5"/>
      <c r="C943" s="5"/>
      <c r="D943" s="5"/>
      <c r="E943" s="5"/>
      <c r="F943" s="5"/>
      <c r="G943" s="5"/>
      <c r="H943" s="5"/>
      <c r="I943" s="5"/>
      <c r="J943" s="5"/>
      <c r="K943" s="5"/>
    </row>
    <row r="944" spans="2:11" x14ac:dyDescent="0.2">
      <c r="B944" s="5"/>
      <c r="C944" s="5"/>
      <c r="D944" s="5"/>
      <c r="E944" s="5"/>
      <c r="F944" s="5"/>
      <c r="G944" s="5"/>
      <c r="H944" s="5"/>
      <c r="I944" s="5"/>
      <c r="J944" s="5"/>
      <c r="K944" s="5"/>
    </row>
    <row r="945" spans="2:11" x14ac:dyDescent="0.2">
      <c r="B945" s="5"/>
      <c r="C945" s="5"/>
      <c r="D945" s="5"/>
      <c r="E945" s="5"/>
      <c r="F945" s="5"/>
      <c r="G945" s="5"/>
      <c r="H945" s="5"/>
      <c r="I945" s="5"/>
      <c r="J945" s="5"/>
      <c r="K945" s="5"/>
    </row>
    <row r="946" spans="2:11" x14ac:dyDescent="0.2">
      <c r="B946" s="5"/>
      <c r="C946" s="5"/>
      <c r="D946" s="5"/>
      <c r="E946" s="5"/>
      <c r="F946" s="5"/>
      <c r="G946" s="5"/>
      <c r="H946" s="5"/>
      <c r="I946" s="5"/>
      <c r="J946" s="5"/>
      <c r="K946" s="5"/>
    </row>
    <row r="947" spans="2:11" x14ac:dyDescent="0.2">
      <c r="B947" s="5"/>
      <c r="C947" s="5"/>
      <c r="D947" s="5"/>
      <c r="E947" s="5"/>
      <c r="F947" s="5"/>
      <c r="G947" s="5"/>
      <c r="H947" s="5"/>
      <c r="I947" s="5"/>
      <c r="J947" s="5"/>
      <c r="K947" s="5"/>
    </row>
    <row r="948" spans="2:11" x14ac:dyDescent="0.2">
      <c r="B948" s="3"/>
      <c r="C948" s="3"/>
      <c r="D948" s="3"/>
      <c r="E948" s="3"/>
      <c r="F948" s="3"/>
      <c r="G948" s="3"/>
      <c r="H948" s="3"/>
      <c r="I948" s="4"/>
      <c r="J948" s="4"/>
      <c r="K948" s="4"/>
    </row>
  </sheetData>
  <mergeCells count="34">
    <mergeCell ref="D65:L65"/>
    <mergeCell ref="D66:L66"/>
    <mergeCell ref="D64:L64"/>
    <mergeCell ref="B72:L73"/>
    <mergeCell ref="B79:L80"/>
    <mergeCell ref="B9:L9"/>
    <mergeCell ref="B10:C10"/>
    <mergeCell ref="D16:L16"/>
    <mergeCell ref="D17:L17"/>
    <mergeCell ref="D59:L59"/>
    <mergeCell ref="D58:L58"/>
    <mergeCell ref="D23:L23"/>
    <mergeCell ref="D24:L24"/>
    <mergeCell ref="D26:L26"/>
    <mergeCell ref="D30:L30"/>
    <mergeCell ref="D31:L31"/>
    <mergeCell ref="D37:L37"/>
    <mergeCell ref="D25:L25"/>
    <mergeCell ref="D63:L63"/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  <mergeCell ref="D38:L38"/>
    <mergeCell ref="D44:L44"/>
    <mergeCell ref="D45:L45"/>
    <mergeCell ref="D51:L51"/>
    <mergeCell ref="D52:L52"/>
  </mergeCells>
  <pageMargins left="0.25" right="0.25" top="0.75" bottom="0.75" header="0.3" footer="0.3"/>
  <pageSetup paperSize="9" scale="56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2368D-27C4-47D4-9AFD-F2D3DA572DBA}">
  <sheetPr>
    <tabColor rgb="FF00B0F0"/>
  </sheetPr>
  <dimension ref="B1:O103"/>
  <sheetViews>
    <sheetView workbookViewId="0">
      <selection activeCell="J26" sqref="J26"/>
    </sheetView>
  </sheetViews>
  <sheetFormatPr defaultRowHeight="12.75" x14ac:dyDescent="0.2"/>
  <cols>
    <col min="2" max="15" width="17.85546875" style="163" customWidth="1"/>
  </cols>
  <sheetData>
    <row r="1" spans="2:15" ht="13.5" thickBot="1" x14ac:dyDescent="0.25"/>
    <row r="2" spans="2:15" ht="23.25" x14ac:dyDescent="0.2">
      <c r="B2" s="371" t="s">
        <v>18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3"/>
    </row>
    <row r="3" spans="2:15" ht="20.25" x14ac:dyDescent="0.2">
      <c r="B3" s="374" t="s">
        <v>15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6"/>
    </row>
    <row r="4" spans="2:15" ht="19.5" thickBot="1" x14ac:dyDescent="0.25">
      <c r="B4" s="377" t="s">
        <v>57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9"/>
    </row>
    <row r="5" spans="2:15" ht="24" thickBot="1" x14ac:dyDescent="0.25">
      <c r="B5" s="116" t="s">
        <v>224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</row>
    <row r="6" spans="2:15" ht="43.5" customHeight="1" x14ac:dyDescent="0.2">
      <c r="B6" s="386" t="s">
        <v>127</v>
      </c>
      <c r="C6" s="387" t="s">
        <v>225</v>
      </c>
      <c r="D6" s="387"/>
      <c r="E6" s="388" t="s">
        <v>226</v>
      </c>
      <c r="F6" s="388"/>
      <c r="G6" s="388"/>
      <c r="H6" s="388"/>
      <c r="I6" s="389" t="s">
        <v>227</v>
      </c>
      <c r="J6" s="389"/>
      <c r="K6" s="361" t="s">
        <v>228</v>
      </c>
      <c r="L6" s="361"/>
      <c r="M6" s="361"/>
      <c r="N6" s="390" t="s">
        <v>229</v>
      </c>
      <c r="O6" s="391" t="s">
        <v>230</v>
      </c>
    </row>
    <row r="7" spans="2:15" ht="72" x14ac:dyDescent="0.2">
      <c r="B7" s="392" t="s">
        <v>13</v>
      </c>
      <c r="C7" s="393" t="s">
        <v>231</v>
      </c>
      <c r="D7" s="394" t="s">
        <v>232</v>
      </c>
      <c r="E7" s="395" t="s">
        <v>233</v>
      </c>
      <c r="F7" s="396" t="s">
        <v>234</v>
      </c>
      <c r="G7" s="397" t="s">
        <v>235</v>
      </c>
      <c r="H7" s="398" t="s">
        <v>236</v>
      </c>
      <c r="I7" s="399" t="s">
        <v>237</v>
      </c>
      <c r="J7" s="400" t="s">
        <v>238</v>
      </c>
      <c r="K7" s="401" t="s">
        <v>239</v>
      </c>
      <c r="L7" s="189" t="s">
        <v>240</v>
      </c>
      <c r="M7" s="402" t="s">
        <v>241</v>
      </c>
      <c r="N7" s="403"/>
      <c r="O7" s="404"/>
    </row>
    <row r="8" spans="2:15" ht="36.75" thickBot="1" x14ac:dyDescent="0.25">
      <c r="B8" s="405" t="s">
        <v>14</v>
      </c>
      <c r="C8" s="183" t="s">
        <v>242</v>
      </c>
      <c r="D8" s="183" t="s">
        <v>243</v>
      </c>
      <c r="E8" s="183" t="s">
        <v>244</v>
      </c>
      <c r="F8" s="183" t="s">
        <v>245</v>
      </c>
      <c r="G8" s="183" t="s">
        <v>246</v>
      </c>
      <c r="H8" s="183" t="s">
        <v>247</v>
      </c>
      <c r="I8" s="183" t="s">
        <v>203</v>
      </c>
      <c r="J8" s="183" t="s">
        <v>248</v>
      </c>
      <c r="K8" s="183" t="s">
        <v>249</v>
      </c>
      <c r="L8" s="183" t="s">
        <v>250</v>
      </c>
      <c r="M8" s="183" t="s">
        <v>251</v>
      </c>
      <c r="N8" s="183" t="s">
        <v>252</v>
      </c>
      <c r="O8" s="406"/>
    </row>
    <row r="9" spans="2:15" ht="74.25" customHeight="1" thickBot="1" x14ac:dyDescent="0.25">
      <c r="B9" s="407" t="s">
        <v>253</v>
      </c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9"/>
    </row>
    <row r="10" spans="2:15" x14ac:dyDescent="0.2">
      <c r="B10" s="410"/>
      <c r="C10" s="411" t="s">
        <v>17</v>
      </c>
      <c r="D10" s="265"/>
      <c r="E10" s="72" t="s">
        <v>96</v>
      </c>
      <c r="F10" s="72" t="s">
        <v>97</v>
      </c>
      <c r="G10" s="72" t="s">
        <v>98</v>
      </c>
      <c r="H10" s="72" t="s">
        <v>99</v>
      </c>
      <c r="I10" s="72" t="s">
        <v>100</v>
      </c>
      <c r="J10" s="72" t="s">
        <v>101</v>
      </c>
      <c r="K10" s="72" t="s">
        <v>102</v>
      </c>
      <c r="L10" s="92" t="s">
        <v>103</v>
      </c>
      <c r="M10" s="92" t="s">
        <v>104</v>
      </c>
      <c r="N10" s="92" t="s">
        <v>254</v>
      </c>
      <c r="O10" s="412"/>
    </row>
    <row r="11" spans="2:15" x14ac:dyDescent="0.2">
      <c r="B11" s="414"/>
      <c r="C11" s="415" t="s">
        <v>6</v>
      </c>
      <c r="D11" s="34">
        <v>44837</v>
      </c>
      <c r="E11" s="416" t="s">
        <v>256</v>
      </c>
      <c r="F11" s="416" t="s">
        <v>256</v>
      </c>
      <c r="G11" s="417" t="s">
        <v>257</v>
      </c>
      <c r="H11" s="417" t="s">
        <v>257</v>
      </c>
      <c r="I11" s="417" t="s">
        <v>257</v>
      </c>
      <c r="J11" s="269"/>
      <c r="K11" s="418" t="s">
        <v>258</v>
      </c>
      <c r="L11" s="418" t="s">
        <v>258</v>
      </c>
      <c r="M11" s="418" t="s">
        <v>258</v>
      </c>
      <c r="N11" s="269"/>
      <c r="O11" s="419"/>
    </row>
    <row r="12" spans="2:15" x14ac:dyDescent="0.2">
      <c r="B12" s="414"/>
      <c r="C12" s="415" t="s">
        <v>7</v>
      </c>
      <c r="D12" s="34">
        <v>44838</v>
      </c>
      <c r="E12" s="416" t="s">
        <v>256</v>
      </c>
      <c r="F12" s="416" t="s">
        <v>256</v>
      </c>
      <c r="G12" s="416" t="s">
        <v>256</v>
      </c>
      <c r="H12" s="417" t="s">
        <v>257</v>
      </c>
      <c r="I12" s="417" t="s">
        <v>257</v>
      </c>
      <c r="J12" s="269"/>
      <c r="K12" s="418" t="s">
        <v>258</v>
      </c>
      <c r="L12" s="418" t="s">
        <v>258</v>
      </c>
      <c r="M12" s="418" t="s">
        <v>258</v>
      </c>
      <c r="N12" s="269"/>
      <c r="O12" s="419"/>
    </row>
    <row r="13" spans="2:15" x14ac:dyDescent="0.2">
      <c r="B13" s="414"/>
      <c r="C13" s="415" t="s">
        <v>8</v>
      </c>
      <c r="D13" s="34">
        <v>44839</v>
      </c>
      <c r="E13" s="416" t="s">
        <v>256</v>
      </c>
      <c r="F13" s="416" t="s">
        <v>256</v>
      </c>
      <c r="G13" s="416" t="s">
        <v>256</v>
      </c>
      <c r="H13" s="417" t="s">
        <v>257</v>
      </c>
      <c r="I13" s="417" t="s">
        <v>257</v>
      </c>
      <c r="J13" s="269"/>
      <c r="K13" s="418" t="s">
        <v>258</v>
      </c>
      <c r="L13" s="418" t="s">
        <v>258</v>
      </c>
      <c r="M13" s="418" t="s">
        <v>258</v>
      </c>
      <c r="N13" s="269"/>
      <c r="O13" s="419"/>
    </row>
    <row r="14" spans="2:15" x14ac:dyDescent="0.2">
      <c r="B14" s="414"/>
      <c r="C14" s="415" t="s">
        <v>9</v>
      </c>
      <c r="D14" s="34">
        <v>44840</v>
      </c>
      <c r="E14" s="416" t="s">
        <v>256</v>
      </c>
      <c r="F14" s="416" t="s">
        <v>256</v>
      </c>
      <c r="G14" s="416" t="s">
        <v>256</v>
      </c>
      <c r="H14" s="417" t="s">
        <v>257</v>
      </c>
      <c r="I14" s="417" t="s">
        <v>257</v>
      </c>
      <c r="J14" s="269"/>
      <c r="K14" s="418" t="s">
        <v>258</v>
      </c>
      <c r="L14" s="418" t="s">
        <v>258</v>
      </c>
      <c r="M14" s="418" t="s">
        <v>258</v>
      </c>
      <c r="N14" s="269"/>
      <c r="O14" s="419"/>
    </row>
    <row r="15" spans="2:15" x14ac:dyDescent="0.2">
      <c r="B15" s="414"/>
      <c r="C15" s="415" t="s">
        <v>10</v>
      </c>
      <c r="D15" s="34">
        <v>44841</v>
      </c>
      <c r="E15" s="416" t="s">
        <v>256</v>
      </c>
      <c r="F15" s="416" t="s">
        <v>256</v>
      </c>
      <c r="G15" s="416" t="s">
        <v>256</v>
      </c>
      <c r="H15" s="417" t="s">
        <v>257</v>
      </c>
      <c r="I15" s="417" t="s">
        <v>257</v>
      </c>
      <c r="J15" s="269"/>
      <c r="K15" s="269"/>
      <c r="L15" s="418" t="s">
        <v>258</v>
      </c>
      <c r="M15" s="418" t="s">
        <v>258</v>
      </c>
      <c r="N15" s="269"/>
      <c r="O15" s="419"/>
    </row>
    <row r="16" spans="2:15" x14ac:dyDescent="0.2">
      <c r="B16" s="414"/>
      <c r="C16" s="420" t="s">
        <v>11</v>
      </c>
      <c r="D16" s="38">
        <v>44842</v>
      </c>
      <c r="E16" s="130"/>
      <c r="F16" s="131"/>
      <c r="G16" s="131"/>
      <c r="H16" s="131"/>
      <c r="I16" s="131"/>
      <c r="J16" s="131"/>
      <c r="K16" s="131"/>
      <c r="L16" s="131"/>
      <c r="M16" s="131"/>
      <c r="N16" s="421"/>
      <c r="O16" s="419"/>
    </row>
    <row r="17" spans="2:15" x14ac:dyDescent="0.2">
      <c r="B17" s="414"/>
      <c r="C17" s="420" t="s">
        <v>12</v>
      </c>
      <c r="D17" s="38">
        <v>44843</v>
      </c>
      <c r="E17" s="130"/>
      <c r="F17" s="131"/>
      <c r="G17" s="131"/>
      <c r="H17" s="131"/>
      <c r="I17" s="131"/>
      <c r="J17" s="131"/>
      <c r="K17" s="131"/>
      <c r="L17" s="131"/>
      <c r="M17" s="131"/>
      <c r="N17" s="421"/>
      <c r="O17" s="419"/>
    </row>
    <row r="18" spans="2:15" x14ac:dyDescent="0.2">
      <c r="B18" s="414"/>
      <c r="C18" s="415" t="s">
        <v>6</v>
      </c>
      <c r="D18" s="34">
        <v>44844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419"/>
    </row>
    <row r="19" spans="2:15" x14ac:dyDescent="0.2">
      <c r="B19" s="414"/>
      <c r="C19" s="415" t="s">
        <v>7</v>
      </c>
      <c r="D19" s="34">
        <v>44845</v>
      </c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419"/>
    </row>
    <row r="20" spans="2:15" x14ac:dyDescent="0.2">
      <c r="B20" s="414"/>
      <c r="C20" s="415" t="s">
        <v>8</v>
      </c>
      <c r="D20" s="34">
        <v>44846</v>
      </c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419"/>
    </row>
    <row r="21" spans="2:15" x14ac:dyDescent="0.2">
      <c r="B21" s="414"/>
      <c r="C21" s="415" t="s">
        <v>9</v>
      </c>
      <c r="D21" s="34">
        <v>44847</v>
      </c>
      <c r="E21" s="269"/>
      <c r="F21" s="269"/>
      <c r="G21" s="269"/>
      <c r="H21" s="48"/>
      <c r="I21" s="48"/>
      <c r="J21" s="269"/>
      <c r="K21" s="269"/>
      <c r="L21" s="269"/>
      <c r="M21" s="269"/>
      <c r="N21" s="269"/>
      <c r="O21" s="419"/>
    </row>
    <row r="22" spans="2:15" x14ac:dyDescent="0.2">
      <c r="B22" s="414"/>
      <c r="C22" s="415" t="s">
        <v>10</v>
      </c>
      <c r="D22" s="34">
        <v>44848</v>
      </c>
      <c r="E22" s="269"/>
      <c r="F22" s="269"/>
      <c r="G22" s="269"/>
      <c r="H22" s="48"/>
      <c r="I22" s="48"/>
      <c r="J22" s="269"/>
      <c r="K22" s="269"/>
      <c r="L22" s="269"/>
      <c r="M22" s="269"/>
      <c r="N22" s="269"/>
      <c r="O22" s="419"/>
    </row>
    <row r="23" spans="2:15" x14ac:dyDescent="0.2">
      <c r="B23" s="414"/>
      <c r="C23" s="420" t="s">
        <v>11</v>
      </c>
      <c r="D23" s="38">
        <v>44849</v>
      </c>
      <c r="E23" s="130"/>
      <c r="F23" s="131"/>
      <c r="G23" s="131"/>
      <c r="H23" s="131"/>
      <c r="I23" s="131"/>
      <c r="J23" s="131"/>
      <c r="K23" s="131"/>
      <c r="L23" s="131"/>
      <c r="M23" s="131"/>
      <c r="N23" s="421"/>
      <c r="O23" s="419"/>
    </row>
    <row r="24" spans="2:15" x14ac:dyDescent="0.2">
      <c r="B24" s="414"/>
      <c r="C24" s="420" t="s">
        <v>12</v>
      </c>
      <c r="D24" s="38">
        <v>44850</v>
      </c>
      <c r="E24" s="130"/>
      <c r="F24" s="131"/>
      <c r="G24" s="131"/>
      <c r="H24" s="131"/>
      <c r="I24" s="131"/>
      <c r="J24" s="131"/>
      <c r="K24" s="131"/>
      <c r="L24" s="131"/>
      <c r="M24" s="131"/>
      <c r="N24" s="421"/>
      <c r="O24" s="419"/>
    </row>
    <row r="25" spans="2:15" x14ac:dyDescent="0.2">
      <c r="B25" s="414"/>
      <c r="C25" s="415" t="s">
        <v>6</v>
      </c>
      <c r="D25" s="34">
        <v>44851</v>
      </c>
      <c r="E25" s="424" t="s">
        <v>270</v>
      </c>
      <c r="F25" s="424" t="s">
        <v>270</v>
      </c>
      <c r="G25" s="424" t="s">
        <v>270</v>
      </c>
      <c r="H25" s="417" t="s">
        <v>257</v>
      </c>
      <c r="I25" s="417" t="s">
        <v>257</v>
      </c>
      <c r="J25" s="417" t="s">
        <v>257</v>
      </c>
      <c r="K25" s="269"/>
      <c r="L25" s="425" t="s">
        <v>268</v>
      </c>
      <c r="M25" s="425" t="s">
        <v>268</v>
      </c>
      <c r="N25" s="269"/>
      <c r="O25" s="419"/>
    </row>
    <row r="26" spans="2:15" x14ac:dyDescent="0.2">
      <c r="B26" s="414"/>
      <c r="C26" s="415" t="s">
        <v>7</v>
      </c>
      <c r="D26" s="34">
        <v>44852</v>
      </c>
      <c r="E26" s="424" t="s">
        <v>270</v>
      </c>
      <c r="F26" s="424" t="s">
        <v>270</v>
      </c>
      <c r="G26" s="424" t="s">
        <v>270</v>
      </c>
      <c r="H26" s="417" t="s">
        <v>257</v>
      </c>
      <c r="I26" s="417" t="s">
        <v>257</v>
      </c>
      <c r="J26" s="417" t="s">
        <v>257</v>
      </c>
      <c r="K26" s="269"/>
      <c r="L26" s="425" t="s">
        <v>268</v>
      </c>
      <c r="M26" s="425" t="s">
        <v>268</v>
      </c>
      <c r="N26" s="269"/>
      <c r="O26" s="419"/>
    </row>
    <row r="27" spans="2:15" x14ac:dyDescent="0.2">
      <c r="B27" s="414"/>
      <c r="C27" s="415" t="s">
        <v>8</v>
      </c>
      <c r="D27" s="34">
        <v>44853</v>
      </c>
      <c r="E27" s="424" t="s">
        <v>270</v>
      </c>
      <c r="F27" s="424" t="s">
        <v>270</v>
      </c>
      <c r="G27" s="424" t="s">
        <v>270</v>
      </c>
      <c r="H27" s="417" t="s">
        <v>257</v>
      </c>
      <c r="I27" s="417" t="s">
        <v>257</v>
      </c>
      <c r="J27" s="417" t="s">
        <v>257</v>
      </c>
      <c r="K27" s="269"/>
      <c r="L27" s="425" t="s">
        <v>268</v>
      </c>
      <c r="M27" s="425" t="s">
        <v>268</v>
      </c>
      <c r="N27" s="269"/>
      <c r="O27" s="419"/>
    </row>
    <row r="28" spans="2:15" x14ac:dyDescent="0.2">
      <c r="B28" s="414"/>
      <c r="C28" s="415" t="s">
        <v>9</v>
      </c>
      <c r="D28" s="34">
        <v>44854</v>
      </c>
      <c r="E28" s="424" t="s">
        <v>270</v>
      </c>
      <c r="F28" s="424" t="s">
        <v>270</v>
      </c>
      <c r="G28" s="424" t="s">
        <v>270</v>
      </c>
      <c r="H28" s="417" t="s">
        <v>257</v>
      </c>
      <c r="I28" s="417" t="s">
        <v>257</v>
      </c>
      <c r="J28" s="269"/>
      <c r="K28" s="425" t="s">
        <v>268</v>
      </c>
      <c r="L28" s="425" t="s">
        <v>268</v>
      </c>
      <c r="M28" s="425" t="s">
        <v>268</v>
      </c>
      <c r="N28" s="269"/>
      <c r="O28" s="419"/>
    </row>
    <row r="29" spans="2:15" x14ac:dyDescent="0.2">
      <c r="B29" s="414"/>
      <c r="C29" s="415" t="s">
        <v>10</v>
      </c>
      <c r="D29" s="34">
        <v>44855</v>
      </c>
      <c r="E29" s="424" t="s">
        <v>270</v>
      </c>
      <c r="F29" s="424" t="s">
        <v>270</v>
      </c>
      <c r="G29" s="417" t="s">
        <v>257</v>
      </c>
      <c r="H29" s="417" t="s">
        <v>257</v>
      </c>
      <c r="I29" s="417" t="s">
        <v>257</v>
      </c>
      <c r="J29" s="269"/>
      <c r="K29" s="425" t="s">
        <v>268</v>
      </c>
      <c r="L29" s="425" t="s">
        <v>268</v>
      </c>
      <c r="M29" s="425" t="s">
        <v>268</v>
      </c>
      <c r="N29" s="269"/>
      <c r="O29" s="419"/>
    </row>
    <row r="30" spans="2:15" x14ac:dyDescent="0.2">
      <c r="B30" s="414"/>
      <c r="C30" s="420" t="s">
        <v>11</v>
      </c>
      <c r="D30" s="38">
        <v>44856</v>
      </c>
      <c r="E30" s="130"/>
      <c r="F30" s="131"/>
      <c r="G30" s="131"/>
      <c r="H30" s="131"/>
      <c r="I30" s="131"/>
      <c r="J30" s="131"/>
      <c r="K30" s="131"/>
      <c r="L30" s="131"/>
      <c r="M30" s="131"/>
      <c r="N30" s="421"/>
      <c r="O30" s="419"/>
    </row>
    <row r="31" spans="2:15" x14ac:dyDescent="0.2">
      <c r="B31" s="414"/>
      <c r="C31" s="420" t="s">
        <v>12</v>
      </c>
      <c r="D31" s="38">
        <v>44857</v>
      </c>
      <c r="E31" s="130"/>
      <c r="F31" s="131"/>
      <c r="G31" s="131"/>
      <c r="H31" s="131"/>
      <c r="I31" s="131"/>
      <c r="J31" s="131"/>
      <c r="K31" s="131"/>
      <c r="L31" s="131"/>
      <c r="M31" s="131"/>
      <c r="N31" s="421"/>
      <c r="O31" s="419"/>
    </row>
    <row r="32" spans="2:15" x14ac:dyDescent="0.2">
      <c r="B32" s="414"/>
      <c r="C32" s="426" t="s">
        <v>6</v>
      </c>
      <c r="D32" s="34">
        <v>44858</v>
      </c>
      <c r="E32" s="48"/>
      <c r="F32" s="48"/>
      <c r="G32" s="48"/>
      <c r="H32" s="48"/>
      <c r="I32" s="48"/>
      <c r="J32" s="269"/>
      <c r="K32" s="48"/>
      <c r="L32" s="48"/>
      <c r="M32" s="48"/>
      <c r="N32" s="48"/>
      <c r="O32" s="419"/>
    </row>
    <row r="33" spans="2:15" x14ac:dyDescent="0.2">
      <c r="B33" s="414"/>
      <c r="C33" s="415" t="s">
        <v>7</v>
      </c>
      <c r="D33" s="34">
        <v>44859</v>
      </c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419"/>
    </row>
    <row r="34" spans="2:15" x14ac:dyDescent="0.2">
      <c r="B34" s="414"/>
      <c r="C34" s="415" t="s">
        <v>8</v>
      </c>
      <c r="D34" s="34">
        <v>44860</v>
      </c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419"/>
    </row>
    <row r="35" spans="2:15" x14ac:dyDescent="0.2">
      <c r="B35" s="414"/>
      <c r="C35" s="415" t="s">
        <v>9</v>
      </c>
      <c r="D35" s="34">
        <v>44861</v>
      </c>
      <c r="E35" s="269"/>
      <c r="F35" s="269"/>
      <c r="G35" s="269"/>
      <c r="H35" s="48"/>
      <c r="I35" s="48"/>
      <c r="J35" s="269"/>
      <c r="K35" s="269"/>
      <c r="L35" s="269"/>
      <c r="M35" s="269"/>
      <c r="N35" s="269"/>
      <c r="O35" s="419"/>
    </row>
    <row r="36" spans="2:15" x14ac:dyDescent="0.2">
      <c r="B36" s="414"/>
      <c r="C36" s="415" t="s">
        <v>10</v>
      </c>
      <c r="D36" s="34">
        <v>44862</v>
      </c>
      <c r="E36" s="269"/>
      <c r="F36" s="269"/>
      <c r="G36" s="269"/>
      <c r="H36" s="48"/>
      <c r="I36" s="48"/>
      <c r="J36" s="269"/>
      <c r="K36" s="269"/>
      <c r="L36" s="269"/>
      <c r="M36" s="269"/>
      <c r="N36" s="269"/>
      <c r="O36" s="419"/>
    </row>
    <row r="37" spans="2:15" x14ac:dyDescent="0.2">
      <c r="B37" s="414"/>
      <c r="C37" s="420" t="s">
        <v>11</v>
      </c>
      <c r="D37" s="38">
        <v>44863</v>
      </c>
      <c r="E37" s="139"/>
      <c r="F37" s="140"/>
      <c r="G37" s="140"/>
      <c r="H37" s="140"/>
      <c r="I37" s="140"/>
      <c r="J37" s="140"/>
      <c r="K37" s="140"/>
      <c r="L37" s="140"/>
      <c r="M37" s="140"/>
      <c r="N37" s="427"/>
      <c r="O37" s="419"/>
    </row>
    <row r="38" spans="2:15" x14ac:dyDescent="0.2">
      <c r="B38" s="414"/>
      <c r="C38" s="420" t="s">
        <v>12</v>
      </c>
      <c r="D38" s="38">
        <v>44864</v>
      </c>
      <c r="E38" s="139"/>
      <c r="F38" s="140"/>
      <c r="G38" s="140"/>
      <c r="H38" s="140"/>
      <c r="I38" s="140"/>
      <c r="J38" s="140"/>
      <c r="K38" s="140"/>
      <c r="L38" s="140"/>
      <c r="M38" s="140"/>
      <c r="N38" s="427"/>
      <c r="O38" s="419"/>
    </row>
    <row r="39" spans="2:15" x14ac:dyDescent="0.2">
      <c r="B39" s="414"/>
      <c r="C39" s="428" t="s">
        <v>6</v>
      </c>
      <c r="D39" s="47">
        <v>44865</v>
      </c>
      <c r="E39" s="160" t="s">
        <v>72</v>
      </c>
      <c r="F39" s="161"/>
      <c r="G39" s="161"/>
      <c r="H39" s="161"/>
      <c r="I39" s="161"/>
      <c r="J39" s="161"/>
      <c r="K39" s="161"/>
      <c r="L39" s="161"/>
      <c r="M39" s="161"/>
      <c r="N39" s="429"/>
      <c r="O39" s="419"/>
    </row>
    <row r="40" spans="2:15" x14ac:dyDescent="0.2">
      <c r="B40" s="414"/>
      <c r="C40" s="420" t="s">
        <v>7</v>
      </c>
      <c r="D40" s="38">
        <v>44866</v>
      </c>
      <c r="E40" s="139"/>
      <c r="F40" s="140"/>
      <c r="G40" s="140"/>
      <c r="H40" s="140"/>
      <c r="I40" s="140"/>
      <c r="J40" s="140"/>
      <c r="K40" s="140"/>
      <c r="L40" s="140"/>
      <c r="M40" s="140"/>
      <c r="N40" s="427"/>
      <c r="O40" s="419"/>
    </row>
    <row r="41" spans="2:15" x14ac:dyDescent="0.2">
      <c r="B41" s="414"/>
      <c r="C41" s="415" t="s">
        <v>8</v>
      </c>
      <c r="D41" s="34">
        <v>44867</v>
      </c>
      <c r="E41" s="430" t="s">
        <v>261</v>
      </c>
      <c r="F41" s="430" t="s">
        <v>261</v>
      </c>
      <c r="G41" s="430" t="s">
        <v>261</v>
      </c>
      <c r="H41" s="417" t="s">
        <v>257</v>
      </c>
      <c r="I41" s="417" t="s">
        <v>257</v>
      </c>
      <c r="J41" s="269"/>
      <c r="K41" s="425" t="s">
        <v>268</v>
      </c>
      <c r="L41" s="425" t="s">
        <v>268</v>
      </c>
      <c r="M41" s="425" t="s">
        <v>268</v>
      </c>
      <c r="N41" s="269"/>
      <c r="O41" s="419"/>
    </row>
    <row r="42" spans="2:15" x14ac:dyDescent="0.2">
      <c r="B42" s="414"/>
      <c r="C42" s="415" t="s">
        <v>9</v>
      </c>
      <c r="D42" s="34">
        <v>44868</v>
      </c>
      <c r="E42" s="430" t="s">
        <v>261</v>
      </c>
      <c r="F42" s="430" t="s">
        <v>261</v>
      </c>
      <c r="G42" s="430" t="s">
        <v>261</v>
      </c>
      <c r="H42" s="417" t="s">
        <v>257</v>
      </c>
      <c r="I42" s="417" t="s">
        <v>257</v>
      </c>
      <c r="J42" s="269"/>
      <c r="K42" s="425" t="s">
        <v>268</v>
      </c>
      <c r="L42" s="425" t="s">
        <v>268</v>
      </c>
      <c r="M42" s="425" t="s">
        <v>268</v>
      </c>
      <c r="N42" s="269"/>
      <c r="O42" s="419"/>
    </row>
    <row r="43" spans="2:15" x14ac:dyDescent="0.2">
      <c r="B43" s="414"/>
      <c r="C43" s="415" t="s">
        <v>10</v>
      </c>
      <c r="D43" s="34">
        <v>44869</v>
      </c>
      <c r="E43" s="430" t="s">
        <v>261</v>
      </c>
      <c r="F43" s="430" t="s">
        <v>261</v>
      </c>
      <c r="G43" s="430" t="s">
        <v>261</v>
      </c>
      <c r="H43" s="417" t="s">
        <v>257</v>
      </c>
      <c r="I43" s="417" t="s">
        <v>257</v>
      </c>
      <c r="J43" s="269"/>
      <c r="K43" s="425" t="s">
        <v>268</v>
      </c>
      <c r="L43" s="425" t="s">
        <v>268</v>
      </c>
      <c r="M43" s="425" t="s">
        <v>268</v>
      </c>
      <c r="N43" s="269"/>
      <c r="O43" s="419"/>
    </row>
    <row r="44" spans="2:15" x14ac:dyDescent="0.2">
      <c r="B44" s="414"/>
      <c r="C44" s="420" t="s">
        <v>11</v>
      </c>
      <c r="D44" s="38">
        <v>44870</v>
      </c>
      <c r="E44" s="139"/>
      <c r="F44" s="140"/>
      <c r="G44" s="140"/>
      <c r="H44" s="140"/>
      <c r="I44" s="140"/>
      <c r="J44" s="140"/>
      <c r="K44" s="140"/>
      <c r="L44" s="140"/>
      <c r="M44" s="140"/>
      <c r="N44" s="427"/>
      <c r="O44" s="419"/>
    </row>
    <row r="45" spans="2:15" x14ac:dyDescent="0.2">
      <c r="B45" s="414"/>
      <c r="C45" s="420" t="s">
        <v>12</v>
      </c>
      <c r="D45" s="38">
        <v>44871</v>
      </c>
      <c r="E45" s="139"/>
      <c r="F45" s="140"/>
      <c r="G45" s="140"/>
      <c r="H45" s="140"/>
      <c r="I45" s="140"/>
      <c r="J45" s="140"/>
      <c r="K45" s="140"/>
      <c r="L45" s="140"/>
      <c r="M45" s="140"/>
      <c r="N45" s="427"/>
      <c r="O45" s="419"/>
    </row>
    <row r="46" spans="2:15" x14ac:dyDescent="0.2">
      <c r="B46" s="414"/>
      <c r="C46" s="415" t="s">
        <v>6</v>
      </c>
      <c r="D46" s="34">
        <v>44872</v>
      </c>
      <c r="E46" s="431"/>
      <c r="F46" s="431"/>
      <c r="G46" s="431"/>
      <c r="H46" s="431"/>
      <c r="I46" s="431"/>
      <c r="J46" s="431"/>
      <c r="K46" s="431"/>
      <c r="L46" s="431"/>
      <c r="M46" s="431"/>
      <c r="N46" s="431"/>
      <c r="O46" s="419"/>
    </row>
    <row r="47" spans="2:15" x14ac:dyDescent="0.2">
      <c r="B47" s="414"/>
      <c r="C47" s="415" t="s">
        <v>7</v>
      </c>
      <c r="D47" s="34">
        <v>44873</v>
      </c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19"/>
    </row>
    <row r="48" spans="2:15" x14ac:dyDescent="0.2">
      <c r="B48" s="414"/>
      <c r="C48" s="415" t="s">
        <v>8</v>
      </c>
      <c r="D48" s="34">
        <v>44874</v>
      </c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19"/>
    </row>
    <row r="49" spans="2:15" x14ac:dyDescent="0.2">
      <c r="B49" s="414"/>
      <c r="C49" s="415" t="s">
        <v>9</v>
      </c>
      <c r="D49" s="34">
        <v>44875</v>
      </c>
      <c r="E49" s="431"/>
      <c r="F49" s="431"/>
      <c r="G49" s="431"/>
      <c r="H49" s="432"/>
      <c r="I49" s="432"/>
      <c r="J49" s="432"/>
      <c r="K49" s="431"/>
      <c r="L49" s="431"/>
      <c r="M49" s="431"/>
      <c r="N49" s="431"/>
      <c r="O49" s="419"/>
    </row>
    <row r="50" spans="2:15" x14ac:dyDescent="0.2">
      <c r="B50" s="414"/>
      <c r="C50" s="415" t="s">
        <v>10</v>
      </c>
      <c r="D50" s="34">
        <v>44876</v>
      </c>
      <c r="E50" s="431"/>
      <c r="F50" s="431"/>
      <c r="G50" s="431"/>
      <c r="H50" s="432"/>
      <c r="I50" s="432"/>
      <c r="J50" s="432"/>
      <c r="K50" s="431"/>
      <c r="L50" s="431"/>
      <c r="M50" s="431"/>
      <c r="N50" s="431"/>
      <c r="O50" s="419"/>
    </row>
    <row r="51" spans="2:15" x14ac:dyDescent="0.2">
      <c r="B51" s="414"/>
      <c r="C51" s="420" t="s">
        <v>11</v>
      </c>
      <c r="D51" s="38">
        <v>44877</v>
      </c>
      <c r="E51" s="139"/>
      <c r="F51" s="140"/>
      <c r="G51" s="140"/>
      <c r="H51" s="140"/>
      <c r="I51" s="140"/>
      <c r="J51" s="140"/>
      <c r="K51" s="140"/>
      <c r="L51" s="140"/>
      <c r="M51" s="140"/>
      <c r="N51" s="427"/>
      <c r="O51" s="419"/>
    </row>
    <row r="52" spans="2:15" x14ac:dyDescent="0.2">
      <c r="B52" s="414"/>
      <c r="C52" s="420" t="s">
        <v>12</v>
      </c>
      <c r="D52" s="38">
        <v>44878</v>
      </c>
      <c r="E52" s="139"/>
      <c r="F52" s="140"/>
      <c r="G52" s="140"/>
      <c r="H52" s="140"/>
      <c r="I52" s="140"/>
      <c r="J52" s="140"/>
      <c r="K52" s="140"/>
      <c r="L52" s="140"/>
      <c r="M52" s="140"/>
      <c r="N52" s="427"/>
      <c r="O52" s="419"/>
    </row>
    <row r="53" spans="2:15" ht="24" x14ac:dyDescent="0.2">
      <c r="B53" s="414"/>
      <c r="C53" s="415" t="s">
        <v>6</v>
      </c>
      <c r="D53" s="34">
        <v>44879</v>
      </c>
      <c r="E53" s="430" t="s">
        <v>261</v>
      </c>
      <c r="F53" s="430" t="s">
        <v>261</v>
      </c>
      <c r="G53" s="433" t="s">
        <v>260</v>
      </c>
      <c r="H53" s="433" t="s">
        <v>260</v>
      </c>
      <c r="I53" s="433" t="s">
        <v>260</v>
      </c>
      <c r="J53" s="269"/>
      <c r="K53" s="431"/>
      <c r="L53" s="431"/>
      <c r="M53" s="269"/>
      <c r="N53" s="269"/>
      <c r="O53" s="419"/>
    </row>
    <row r="54" spans="2:15" ht="24" x14ac:dyDescent="0.2">
      <c r="B54" s="414"/>
      <c r="C54" s="415" t="s">
        <v>7</v>
      </c>
      <c r="D54" s="34">
        <v>44880</v>
      </c>
      <c r="E54" s="430" t="s">
        <v>261</v>
      </c>
      <c r="F54" s="430" t="s">
        <v>261</v>
      </c>
      <c r="G54" s="430" t="s">
        <v>261</v>
      </c>
      <c r="H54" s="433" t="s">
        <v>260</v>
      </c>
      <c r="I54" s="433" t="s">
        <v>260</v>
      </c>
      <c r="J54" s="269"/>
      <c r="K54" s="431"/>
      <c r="L54" s="431"/>
      <c r="M54" s="431"/>
      <c r="N54" s="269"/>
      <c r="O54" s="419"/>
    </row>
    <row r="55" spans="2:15" ht="24" x14ac:dyDescent="0.2">
      <c r="B55" s="414"/>
      <c r="C55" s="415" t="s">
        <v>8</v>
      </c>
      <c r="D55" s="34">
        <v>44881</v>
      </c>
      <c r="E55" s="433" t="s">
        <v>260</v>
      </c>
      <c r="F55" s="433" t="s">
        <v>260</v>
      </c>
      <c r="G55" s="433" t="s">
        <v>260</v>
      </c>
      <c r="H55" s="434" t="s">
        <v>266</v>
      </c>
      <c r="I55" s="434" t="s">
        <v>266</v>
      </c>
      <c r="J55" s="434" t="s">
        <v>266</v>
      </c>
      <c r="K55" s="431"/>
      <c r="L55" s="431"/>
      <c r="M55" s="431"/>
      <c r="N55" s="269"/>
      <c r="O55" s="419"/>
    </row>
    <row r="56" spans="2:15" ht="24" x14ac:dyDescent="0.2">
      <c r="B56" s="414"/>
      <c r="C56" s="415" t="s">
        <v>9</v>
      </c>
      <c r="D56" s="34">
        <v>44882</v>
      </c>
      <c r="E56" s="433" t="s">
        <v>260</v>
      </c>
      <c r="F56" s="433" t="s">
        <v>260</v>
      </c>
      <c r="G56" s="433" t="s">
        <v>260</v>
      </c>
      <c r="H56" s="434" t="s">
        <v>266</v>
      </c>
      <c r="I56" s="434" t="s">
        <v>266</v>
      </c>
      <c r="J56" s="434" t="s">
        <v>266</v>
      </c>
      <c r="K56" s="431"/>
      <c r="L56" s="431"/>
      <c r="M56" s="431"/>
      <c r="N56" s="269"/>
      <c r="O56" s="419"/>
    </row>
    <row r="57" spans="2:15" ht="24" x14ac:dyDescent="0.2">
      <c r="B57" s="414"/>
      <c r="C57" s="415" t="s">
        <v>10</v>
      </c>
      <c r="D57" s="34">
        <v>44883</v>
      </c>
      <c r="E57" s="433" t="s">
        <v>260</v>
      </c>
      <c r="F57" s="433" t="s">
        <v>260</v>
      </c>
      <c r="G57" s="433" t="s">
        <v>260</v>
      </c>
      <c r="H57" s="434" t="s">
        <v>266</v>
      </c>
      <c r="I57" s="434" t="s">
        <v>266</v>
      </c>
      <c r="J57" s="434" t="s">
        <v>266</v>
      </c>
      <c r="K57" s="431"/>
      <c r="L57" s="431"/>
      <c r="M57" s="431"/>
      <c r="N57" s="269"/>
      <c r="O57" s="419"/>
    </row>
    <row r="58" spans="2:15" x14ac:dyDescent="0.2">
      <c r="B58" s="414"/>
      <c r="C58" s="420" t="s">
        <v>11</v>
      </c>
      <c r="D58" s="38">
        <v>44884</v>
      </c>
      <c r="E58" s="130"/>
      <c r="F58" s="131"/>
      <c r="G58" s="131"/>
      <c r="H58" s="131"/>
      <c r="I58" s="131"/>
      <c r="J58" s="131"/>
      <c r="K58" s="131"/>
      <c r="L58" s="131"/>
      <c r="M58" s="131"/>
      <c r="N58" s="421"/>
      <c r="O58" s="419"/>
    </row>
    <row r="59" spans="2:15" x14ac:dyDescent="0.2">
      <c r="B59" s="414"/>
      <c r="C59" s="420" t="s">
        <v>12</v>
      </c>
      <c r="D59" s="38">
        <v>44885</v>
      </c>
      <c r="E59" s="139"/>
      <c r="F59" s="140"/>
      <c r="G59" s="140"/>
      <c r="H59" s="140"/>
      <c r="I59" s="140"/>
      <c r="J59" s="140"/>
      <c r="K59" s="140"/>
      <c r="L59" s="140"/>
      <c r="M59" s="140"/>
      <c r="N59" s="427"/>
      <c r="O59" s="419"/>
    </row>
    <row r="60" spans="2:15" x14ac:dyDescent="0.2">
      <c r="B60" s="414"/>
      <c r="C60" s="415" t="s">
        <v>6</v>
      </c>
      <c r="D60" s="34">
        <v>44886</v>
      </c>
      <c r="E60" s="435"/>
      <c r="F60" s="435"/>
      <c r="G60" s="435"/>
      <c r="H60" s="435"/>
      <c r="I60" s="435"/>
      <c r="J60" s="431"/>
      <c r="K60" s="435"/>
      <c r="L60" s="435"/>
      <c r="M60" s="435"/>
      <c r="N60" s="431"/>
      <c r="O60" s="419"/>
    </row>
    <row r="61" spans="2:15" x14ac:dyDescent="0.2">
      <c r="B61" s="414"/>
      <c r="C61" s="415" t="s">
        <v>7</v>
      </c>
      <c r="D61" s="34">
        <v>44887</v>
      </c>
      <c r="E61" s="435"/>
      <c r="F61" s="435"/>
      <c r="G61" s="435"/>
      <c r="H61" s="435"/>
      <c r="I61" s="435"/>
      <c r="J61" s="431"/>
      <c r="K61" s="435"/>
      <c r="L61" s="435"/>
      <c r="M61" s="435"/>
      <c r="N61" s="431"/>
      <c r="O61" s="419"/>
    </row>
    <row r="62" spans="2:15" x14ac:dyDescent="0.2">
      <c r="B62" s="414"/>
      <c r="C62" s="415" t="s">
        <v>8</v>
      </c>
      <c r="D62" s="34">
        <v>44888</v>
      </c>
      <c r="E62" s="435"/>
      <c r="F62" s="435"/>
      <c r="G62" s="435"/>
      <c r="H62" s="435"/>
      <c r="I62" s="435"/>
      <c r="J62" s="431"/>
      <c r="K62" s="435"/>
      <c r="L62" s="435"/>
      <c r="M62" s="435"/>
      <c r="N62" s="431"/>
      <c r="O62" s="419"/>
    </row>
    <row r="63" spans="2:15" x14ac:dyDescent="0.2">
      <c r="B63" s="414"/>
      <c r="C63" s="415" t="s">
        <v>9</v>
      </c>
      <c r="D63" s="34">
        <v>44889</v>
      </c>
      <c r="E63" s="435"/>
      <c r="F63" s="435"/>
      <c r="G63" s="435"/>
      <c r="H63" s="435"/>
      <c r="I63" s="435"/>
      <c r="J63" s="432"/>
      <c r="K63" s="435"/>
      <c r="L63" s="435"/>
      <c r="M63" s="435"/>
      <c r="N63" s="431"/>
      <c r="O63" s="419"/>
    </row>
    <row r="64" spans="2:15" x14ac:dyDescent="0.2">
      <c r="B64" s="414"/>
      <c r="C64" s="415" t="s">
        <v>10</v>
      </c>
      <c r="D64" s="34">
        <v>44890</v>
      </c>
      <c r="E64" s="435"/>
      <c r="F64" s="435"/>
      <c r="G64" s="435"/>
      <c r="H64" s="435"/>
      <c r="I64" s="435"/>
      <c r="J64" s="432"/>
      <c r="K64" s="435"/>
      <c r="L64" s="435"/>
      <c r="M64" s="435"/>
      <c r="N64" s="431"/>
      <c r="O64" s="419"/>
    </row>
    <row r="65" spans="2:15" x14ac:dyDescent="0.2">
      <c r="B65" s="414"/>
      <c r="C65" s="420" t="s">
        <v>11</v>
      </c>
      <c r="D65" s="38">
        <v>44891</v>
      </c>
      <c r="E65" s="139"/>
      <c r="F65" s="140"/>
      <c r="G65" s="140"/>
      <c r="H65" s="140"/>
      <c r="I65" s="140"/>
      <c r="J65" s="140"/>
      <c r="K65" s="140"/>
      <c r="L65" s="140"/>
      <c r="M65" s="140"/>
      <c r="N65" s="427"/>
      <c r="O65" s="419"/>
    </row>
    <row r="66" spans="2:15" x14ac:dyDescent="0.2">
      <c r="B66" s="414"/>
      <c r="C66" s="420" t="s">
        <v>12</v>
      </c>
      <c r="D66" s="38">
        <v>44892</v>
      </c>
      <c r="E66" s="139"/>
      <c r="F66" s="140"/>
      <c r="G66" s="140"/>
      <c r="H66" s="140"/>
      <c r="I66" s="140"/>
      <c r="J66" s="140"/>
      <c r="K66" s="140"/>
      <c r="L66" s="140"/>
      <c r="M66" s="140"/>
      <c r="N66" s="427"/>
      <c r="O66" s="419"/>
    </row>
    <row r="67" spans="2:15" x14ac:dyDescent="0.2">
      <c r="B67" s="414"/>
      <c r="C67" s="415" t="s">
        <v>6</v>
      </c>
      <c r="D67" s="34">
        <v>44893</v>
      </c>
      <c r="E67" s="434" t="s">
        <v>266</v>
      </c>
      <c r="F67" s="434" t="s">
        <v>266</v>
      </c>
      <c r="G67" s="434" t="s">
        <v>266</v>
      </c>
      <c r="H67" s="417" t="s">
        <v>257</v>
      </c>
      <c r="I67" s="417" t="s">
        <v>257</v>
      </c>
      <c r="J67" s="269"/>
      <c r="K67" s="436" t="s">
        <v>259</v>
      </c>
      <c r="L67" s="436" t="s">
        <v>259</v>
      </c>
      <c r="M67" s="436" t="s">
        <v>259</v>
      </c>
      <c r="N67" s="269"/>
      <c r="O67" s="419"/>
    </row>
    <row r="68" spans="2:15" x14ac:dyDescent="0.2">
      <c r="B68" s="414"/>
      <c r="C68" s="415" t="s">
        <v>7</v>
      </c>
      <c r="D68" s="34">
        <v>44894</v>
      </c>
      <c r="E68" s="434" t="s">
        <v>266</v>
      </c>
      <c r="F68" s="434" t="s">
        <v>266</v>
      </c>
      <c r="G68" s="434" t="s">
        <v>266</v>
      </c>
      <c r="H68" s="417" t="s">
        <v>257</v>
      </c>
      <c r="I68" s="417" t="s">
        <v>257</v>
      </c>
      <c r="J68" s="269"/>
      <c r="K68" s="436" t="s">
        <v>259</v>
      </c>
      <c r="L68" s="436" t="s">
        <v>259</v>
      </c>
      <c r="M68" s="436" t="s">
        <v>259</v>
      </c>
      <c r="N68" s="269"/>
      <c r="O68" s="419"/>
    </row>
    <row r="69" spans="2:15" x14ac:dyDescent="0.2">
      <c r="B69" s="414"/>
      <c r="C69" s="426" t="s">
        <v>8</v>
      </c>
      <c r="D69" s="34">
        <v>44895</v>
      </c>
      <c r="E69" s="434" t="s">
        <v>266</v>
      </c>
      <c r="F69" s="434" t="s">
        <v>266</v>
      </c>
      <c r="G69" s="434" t="s">
        <v>266</v>
      </c>
      <c r="H69" s="437" t="s">
        <v>255</v>
      </c>
      <c r="I69" s="437" t="s">
        <v>255</v>
      </c>
      <c r="J69" s="269"/>
      <c r="K69" s="436" t="s">
        <v>259</v>
      </c>
      <c r="L69" s="436" t="s">
        <v>259</v>
      </c>
      <c r="M69" s="436" t="s">
        <v>259</v>
      </c>
      <c r="N69" s="48"/>
      <c r="O69" s="419"/>
    </row>
    <row r="70" spans="2:15" x14ac:dyDescent="0.2">
      <c r="B70" s="414"/>
      <c r="C70" s="415" t="s">
        <v>9</v>
      </c>
      <c r="D70" s="34">
        <v>44896</v>
      </c>
      <c r="E70" s="434" t="s">
        <v>266</v>
      </c>
      <c r="F70" s="434" t="s">
        <v>266</v>
      </c>
      <c r="G70" s="434" t="s">
        <v>266</v>
      </c>
      <c r="H70" s="437" t="s">
        <v>255</v>
      </c>
      <c r="I70" s="437" t="s">
        <v>255</v>
      </c>
      <c r="J70" s="269"/>
      <c r="K70" s="436" t="s">
        <v>259</v>
      </c>
      <c r="L70" s="436" t="s">
        <v>259</v>
      </c>
      <c r="M70" s="436" t="s">
        <v>259</v>
      </c>
      <c r="N70" s="269"/>
      <c r="O70" s="419"/>
    </row>
    <row r="71" spans="2:15" x14ac:dyDescent="0.2">
      <c r="B71" s="414"/>
      <c r="C71" s="415" t="s">
        <v>10</v>
      </c>
      <c r="D71" s="34">
        <v>44897</v>
      </c>
      <c r="E71" s="434" t="s">
        <v>266</v>
      </c>
      <c r="F71" s="434" t="s">
        <v>266</v>
      </c>
      <c r="G71" s="434" t="s">
        <v>266</v>
      </c>
      <c r="H71" s="437" t="s">
        <v>255</v>
      </c>
      <c r="I71" s="437" t="s">
        <v>255</v>
      </c>
      <c r="J71" s="437" t="s">
        <v>255</v>
      </c>
      <c r="K71" s="269"/>
      <c r="L71" s="436" t="s">
        <v>259</v>
      </c>
      <c r="M71" s="436" t="s">
        <v>259</v>
      </c>
      <c r="N71" s="269"/>
      <c r="O71" s="419"/>
    </row>
    <row r="72" spans="2:15" x14ac:dyDescent="0.2">
      <c r="B72" s="414"/>
      <c r="C72" s="420" t="s">
        <v>11</v>
      </c>
      <c r="D72" s="38">
        <v>44898</v>
      </c>
      <c r="E72" s="130"/>
      <c r="F72" s="131"/>
      <c r="G72" s="131"/>
      <c r="H72" s="131"/>
      <c r="I72" s="131"/>
      <c r="J72" s="131"/>
      <c r="K72" s="131"/>
      <c r="L72" s="131"/>
      <c r="M72" s="131"/>
      <c r="N72" s="421"/>
      <c r="O72" s="419"/>
    </row>
    <row r="73" spans="2:15" x14ac:dyDescent="0.2">
      <c r="B73" s="414"/>
      <c r="C73" s="420" t="s">
        <v>12</v>
      </c>
      <c r="D73" s="38">
        <v>44899</v>
      </c>
      <c r="E73" s="87"/>
      <c r="F73" s="88"/>
      <c r="G73" s="88"/>
      <c r="H73" s="88"/>
      <c r="I73" s="88"/>
      <c r="J73" s="88"/>
      <c r="K73" s="88"/>
      <c r="L73" s="88"/>
      <c r="M73" s="88"/>
      <c r="N73" s="438"/>
      <c r="O73" s="419"/>
    </row>
    <row r="74" spans="2:15" ht="18" x14ac:dyDescent="0.2">
      <c r="B74" s="414"/>
      <c r="C74" s="420"/>
      <c r="D74" s="38"/>
      <c r="E74" s="439" t="s">
        <v>271</v>
      </c>
      <c r="F74" s="440"/>
      <c r="G74" s="440"/>
      <c r="H74" s="440"/>
      <c r="I74" s="440"/>
      <c r="J74" s="440"/>
      <c r="K74" s="440"/>
      <c r="L74" s="440"/>
      <c r="M74" s="440"/>
      <c r="N74" s="441"/>
      <c r="O74" s="419"/>
    </row>
    <row r="75" spans="2:15" x14ac:dyDescent="0.2">
      <c r="B75" s="414"/>
      <c r="C75" s="426" t="s">
        <v>6</v>
      </c>
      <c r="D75" s="34">
        <v>44900</v>
      </c>
      <c r="E75" s="434" t="s">
        <v>266</v>
      </c>
      <c r="F75" s="434" t="s">
        <v>266</v>
      </c>
      <c r="G75" s="434" t="s">
        <v>266</v>
      </c>
      <c r="H75" s="437" t="s">
        <v>255</v>
      </c>
      <c r="I75" s="437" t="s">
        <v>255</v>
      </c>
      <c r="J75" s="437" t="s">
        <v>255</v>
      </c>
      <c r="K75" s="45"/>
      <c r="L75" s="442" t="s">
        <v>272</v>
      </c>
      <c r="M75" s="442" t="s">
        <v>272</v>
      </c>
      <c r="N75" s="269"/>
      <c r="O75" s="419"/>
    </row>
    <row r="76" spans="2:15" x14ac:dyDescent="0.2">
      <c r="B76" s="414"/>
      <c r="C76" s="426" t="s">
        <v>7</v>
      </c>
      <c r="D76" s="34">
        <v>44901</v>
      </c>
      <c r="E76" s="434" t="s">
        <v>266</v>
      </c>
      <c r="F76" s="434" t="s">
        <v>266</v>
      </c>
      <c r="G76" s="434" t="s">
        <v>266</v>
      </c>
      <c r="H76" s="437" t="s">
        <v>255</v>
      </c>
      <c r="I76" s="437" t="s">
        <v>255</v>
      </c>
      <c r="J76" s="269"/>
      <c r="K76" s="442" t="s">
        <v>272</v>
      </c>
      <c r="L76" s="442" t="s">
        <v>272</v>
      </c>
      <c r="M76" s="269"/>
      <c r="N76" s="269"/>
      <c r="O76" s="419"/>
    </row>
    <row r="77" spans="2:15" x14ac:dyDescent="0.2">
      <c r="B77" s="414"/>
      <c r="C77" s="426" t="s">
        <v>8</v>
      </c>
      <c r="D77" s="34">
        <v>44902</v>
      </c>
      <c r="E77" s="434" t="s">
        <v>266</v>
      </c>
      <c r="F77" s="434" t="s">
        <v>266</v>
      </c>
      <c r="G77" s="434" t="s">
        <v>266</v>
      </c>
      <c r="H77" s="437" t="s">
        <v>255</v>
      </c>
      <c r="I77" s="437" t="s">
        <v>255</v>
      </c>
      <c r="J77" s="269"/>
      <c r="K77" s="442" t="s">
        <v>272</v>
      </c>
      <c r="L77" s="442" t="s">
        <v>272</v>
      </c>
      <c r="M77" s="442" t="s">
        <v>272</v>
      </c>
      <c r="N77" s="443"/>
      <c r="O77" s="419"/>
    </row>
    <row r="78" spans="2:15" x14ac:dyDescent="0.2">
      <c r="B78" s="414"/>
      <c r="C78" s="420" t="s">
        <v>9</v>
      </c>
      <c r="D78" s="38">
        <v>44903</v>
      </c>
      <c r="E78" s="130"/>
      <c r="F78" s="131"/>
      <c r="G78" s="131"/>
      <c r="H78" s="131"/>
      <c r="I78" s="131"/>
      <c r="J78" s="131"/>
      <c r="K78" s="131"/>
      <c r="L78" s="131"/>
      <c r="M78" s="131"/>
      <c r="N78" s="421"/>
      <c r="O78" s="419"/>
    </row>
    <row r="79" spans="2:15" x14ac:dyDescent="0.2">
      <c r="B79" s="414"/>
      <c r="C79" s="428" t="s">
        <v>10</v>
      </c>
      <c r="D79" s="47">
        <v>44904</v>
      </c>
      <c r="E79" s="160" t="s">
        <v>72</v>
      </c>
      <c r="F79" s="161"/>
      <c r="G79" s="161"/>
      <c r="H79" s="161"/>
      <c r="I79" s="161"/>
      <c r="J79" s="161"/>
      <c r="K79" s="161"/>
      <c r="L79" s="161"/>
      <c r="M79" s="161"/>
      <c r="N79" s="429"/>
      <c r="O79" s="419"/>
    </row>
    <row r="80" spans="2:15" x14ac:dyDescent="0.2">
      <c r="B80" s="414"/>
      <c r="C80" s="420" t="s">
        <v>11</v>
      </c>
      <c r="D80" s="38">
        <v>44905</v>
      </c>
      <c r="E80" s="139"/>
      <c r="F80" s="140"/>
      <c r="G80" s="140"/>
      <c r="H80" s="140"/>
      <c r="I80" s="140"/>
      <c r="J80" s="140"/>
      <c r="K80" s="140"/>
      <c r="L80" s="140"/>
      <c r="M80" s="140"/>
      <c r="N80" s="427"/>
      <c r="O80" s="419"/>
    </row>
    <row r="81" spans="2:15" x14ac:dyDescent="0.2">
      <c r="B81" s="414"/>
      <c r="C81" s="420" t="s">
        <v>12</v>
      </c>
      <c r="D81" s="38">
        <v>44906</v>
      </c>
      <c r="E81" s="139"/>
      <c r="F81" s="140"/>
      <c r="G81" s="140"/>
      <c r="H81" s="140"/>
      <c r="I81" s="140"/>
      <c r="J81" s="140"/>
      <c r="K81" s="140"/>
      <c r="L81" s="140"/>
      <c r="M81" s="140"/>
      <c r="N81" s="427"/>
      <c r="O81" s="419"/>
    </row>
    <row r="82" spans="2:15" x14ac:dyDescent="0.2">
      <c r="B82" s="414"/>
      <c r="C82" s="426" t="s">
        <v>6</v>
      </c>
      <c r="D82" s="34">
        <v>44907</v>
      </c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19"/>
    </row>
    <row r="83" spans="2:15" x14ac:dyDescent="0.2">
      <c r="B83" s="414"/>
      <c r="C83" s="426" t="s">
        <v>7</v>
      </c>
      <c r="D83" s="34">
        <v>44908</v>
      </c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19"/>
    </row>
    <row r="84" spans="2:15" x14ac:dyDescent="0.2">
      <c r="B84" s="414"/>
      <c r="C84" s="426" t="s">
        <v>8</v>
      </c>
      <c r="D84" s="34">
        <v>44909</v>
      </c>
      <c r="E84" s="435"/>
      <c r="F84" s="435"/>
      <c r="G84" s="435"/>
      <c r="H84" s="435"/>
      <c r="I84" s="435"/>
      <c r="J84" s="435"/>
      <c r="K84" s="435"/>
      <c r="L84" s="435"/>
      <c r="M84" s="435"/>
      <c r="N84" s="435"/>
      <c r="O84" s="419"/>
    </row>
    <row r="85" spans="2:15" x14ac:dyDescent="0.2">
      <c r="B85" s="414"/>
      <c r="C85" s="426" t="s">
        <v>9</v>
      </c>
      <c r="D85" s="34">
        <v>44910</v>
      </c>
      <c r="E85" s="435"/>
      <c r="F85" s="435"/>
      <c r="G85" s="435"/>
      <c r="H85" s="435"/>
      <c r="I85" s="435"/>
      <c r="J85" s="435"/>
      <c r="K85" s="435"/>
      <c r="L85" s="435"/>
      <c r="M85" s="435"/>
      <c r="N85" s="435"/>
      <c r="O85" s="419"/>
    </row>
    <row r="86" spans="2:15" ht="13.5" thickBot="1" x14ac:dyDescent="0.25">
      <c r="B86" s="444"/>
      <c r="C86" s="445" t="s">
        <v>10</v>
      </c>
      <c r="D86" s="63">
        <v>44911</v>
      </c>
      <c r="E86" s="446"/>
      <c r="F86" s="446"/>
      <c r="G86" s="446"/>
      <c r="H86" s="446"/>
      <c r="I86" s="446"/>
      <c r="J86" s="446"/>
      <c r="K86" s="446"/>
      <c r="L86" s="446"/>
      <c r="M86" s="446"/>
      <c r="N86" s="446"/>
      <c r="O86" s="447"/>
    </row>
    <row r="87" spans="2:15" x14ac:dyDescent="0.2">
      <c r="B87" s="194" t="s">
        <v>112</v>
      </c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6"/>
    </row>
    <row r="88" spans="2:15" ht="13.5" thickBot="1" x14ac:dyDescent="0.25">
      <c r="B88" s="197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9"/>
    </row>
    <row r="89" spans="2:15" ht="18" x14ac:dyDescent="0.2">
      <c r="B89" s="448"/>
      <c r="C89" s="420"/>
      <c r="D89" s="38"/>
      <c r="E89" s="439" t="s">
        <v>273</v>
      </c>
      <c r="F89" s="440"/>
      <c r="G89" s="440"/>
      <c r="H89" s="440"/>
      <c r="I89" s="440"/>
      <c r="J89" s="440"/>
      <c r="K89" s="440"/>
      <c r="L89" s="440"/>
      <c r="M89" s="440"/>
      <c r="N89" s="441"/>
      <c r="O89" s="449"/>
    </row>
    <row r="90" spans="2:15" x14ac:dyDescent="0.2">
      <c r="B90" s="448"/>
      <c r="C90" s="415" t="s">
        <v>6</v>
      </c>
      <c r="D90" s="34">
        <v>44935</v>
      </c>
      <c r="E90" s="434" t="s">
        <v>266</v>
      </c>
      <c r="F90" s="434" t="s">
        <v>266</v>
      </c>
      <c r="G90" s="434" t="s">
        <v>266</v>
      </c>
      <c r="H90" s="437" t="s">
        <v>255</v>
      </c>
      <c r="I90" s="437" t="s">
        <v>255</v>
      </c>
      <c r="J90" s="269"/>
      <c r="K90" s="450" t="s">
        <v>263</v>
      </c>
      <c r="L90" s="450" t="s">
        <v>263</v>
      </c>
      <c r="M90" s="269"/>
      <c r="N90" s="451"/>
      <c r="O90" s="449"/>
    </row>
    <row r="91" spans="2:15" x14ac:dyDescent="0.2">
      <c r="B91" s="452"/>
      <c r="C91" s="426" t="s">
        <v>7</v>
      </c>
      <c r="D91" s="34">
        <v>44936</v>
      </c>
      <c r="E91" s="434" t="s">
        <v>266</v>
      </c>
      <c r="F91" s="434" t="s">
        <v>266</v>
      </c>
      <c r="G91" s="434" t="s">
        <v>266</v>
      </c>
      <c r="H91" s="437" t="s">
        <v>255</v>
      </c>
      <c r="I91" s="437" t="s">
        <v>255</v>
      </c>
      <c r="J91" s="269"/>
      <c r="K91" s="450" t="s">
        <v>263</v>
      </c>
      <c r="L91" s="450" t="s">
        <v>263</v>
      </c>
      <c r="M91" s="269"/>
      <c r="N91" s="451"/>
      <c r="O91" s="453"/>
    </row>
    <row r="92" spans="2:15" x14ac:dyDescent="0.2">
      <c r="B92" s="452"/>
      <c r="C92" s="426" t="s">
        <v>8</v>
      </c>
      <c r="D92" s="34">
        <v>44937</v>
      </c>
      <c r="E92" s="434" t="s">
        <v>266</v>
      </c>
      <c r="F92" s="434" t="s">
        <v>266</v>
      </c>
      <c r="G92" s="434" t="s">
        <v>266</v>
      </c>
      <c r="H92" s="437" t="s">
        <v>255</v>
      </c>
      <c r="I92" s="437" t="s">
        <v>255</v>
      </c>
      <c r="J92" s="269"/>
      <c r="K92" s="450" t="s">
        <v>263</v>
      </c>
      <c r="L92" s="450" t="s">
        <v>263</v>
      </c>
      <c r="M92" s="450" t="s">
        <v>263</v>
      </c>
      <c r="N92" s="269"/>
      <c r="O92" s="453"/>
    </row>
    <row r="93" spans="2:15" x14ac:dyDescent="0.2">
      <c r="B93" s="452"/>
      <c r="C93" s="426" t="s">
        <v>9</v>
      </c>
      <c r="D93" s="34">
        <v>44938</v>
      </c>
      <c r="E93" s="434" t="s">
        <v>266</v>
      </c>
      <c r="F93" s="434" t="s">
        <v>266</v>
      </c>
      <c r="G93" s="434" t="s">
        <v>266</v>
      </c>
      <c r="H93" s="437" t="s">
        <v>255</v>
      </c>
      <c r="I93" s="437" t="s">
        <v>255</v>
      </c>
      <c r="J93" s="269"/>
      <c r="K93" s="269"/>
      <c r="L93" s="269"/>
      <c r="M93" s="269"/>
      <c r="N93" s="269"/>
      <c r="O93" s="453"/>
    </row>
    <row r="94" spans="2:15" x14ac:dyDescent="0.2">
      <c r="B94" s="452"/>
      <c r="C94" s="426" t="s">
        <v>10</v>
      </c>
      <c r="D94" s="34">
        <v>44939</v>
      </c>
      <c r="E94" s="434" t="s">
        <v>266</v>
      </c>
      <c r="F94" s="434" t="s">
        <v>266</v>
      </c>
      <c r="G94" s="437" t="s">
        <v>255</v>
      </c>
      <c r="H94" s="437" t="s">
        <v>255</v>
      </c>
      <c r="I94" s="437" t="s">
        <v>255</v>
      </c>
      <c r="J94" s="269"/>
      <c r="K94" s="269"/>
      <c r="L94" s="269"/>
      <c r="M94" s="269"/>
      <c r="N94" s="48"/>
      <c r="O94" s="453"/>
    </row>
    <row r="95" spans="2:15" x14ac:dyDescent="0.2">
      <c r="B95" s="452"/>
      <c r="C95" s="420" t="s">
        <v>11</v>
      </c>
      <c r="D95" s="38">
        <v>44940</v>
      </c>
      <c r="E95" s="130"/>
      <c r="F95" s="131"/>
      <c r="G95" s="131"/>
      <c r="H95" s="131"/>
      <c r="I95" s="131"/>
      <c r="J95" s="131"/>
      <c r="K95" s="131"/>
      <c r="L95" s="131"/>
      <c r="M95" s="131"/>
      <c r="N95" s="421"/>
      <c r="O95" s="453"/>
    </row>
    <row r="96" spans="2:15" x14ac:dyDescent="0.2">
      <c r="B96" s="452"/>
      <c r="C96" s="420" t="s">
        <v>12</v>
      </c>
      <c r="D96" s="38">
        <v>44941</v>
      </c>
      <c r="E96" s="130"/>
      <c r="F96" s="131"/>
      <c r="G96" s="131"/>
      <c r="H96" s="131"/>
      <c r="I96" s="131"/>
      <c r="J96" s="131"/>
      <c r="K96" s="131"/>
      <c r="L96" s="131"/>
      <c r="M96" s="131"/>
      <c r="N96" s="421"/>
      <c r="O96" s="453"/>
    </row>
    <row r="97" spans="2:15" x14ac:dyDescent="0.2">
      <c r="B97" s="452"/>
      <c r="C97" s="426" t="s">
        <v>6</v>
      </c>
      <c r="D97" s="34">
        <v>44942</v>
      </c>
      <c r="E97" s="434" t="s">
        <v>266</v>
      </c>
      <c r="F97" s="434" t="s">
        <v>266</v>
      </c>
      <c r="G97" s="437" t="s">
        <v>255</v>
      </c>
      <c r="H97" s="437" t="s">
        <v>255</v>
      </c>
      <c r="I97" s="437" t="s">
        <v>255</v>
      </c>
      <c r="J97" s="48"/>
      <c r="K97" s="48"/>
      <c r="L97" s="48"/>
      <c r="M97" s="48"/>
      <c r="N97" s="269"/>
      <c r="O97" s="453"/>
    </row>
    <row r="98" spans="2:15" x14ac:dyDescent="0.2">
      <c r="B98" s="452"/>
      <c r="C98" s="426" t="s">
        <v>7</v>
      </c>
      <c r="D98" s="34">
        <v>44943</v>
      </c>
      <c r="E98" s="48"/>
      <c r="F98" s="48"/>
      <c r="G98" s="48"/>
      <c r="H98" s="269"/>
      <c r="I98" s="269"/>
      <c r="J98" s="48"/>
      <c r="K98" s="48"/>
      <c r="L98" s="48"/>
      <c r="M98" s="48"/>
      <c r="N98" s="269"/>
      <c r="O98" s="453"/>
    </row>
    <row r="99" spans="2:15" x14ac:dyDescent="0.2">
      <c r="B99" s="452"/>
      <c r="C99" s="426" t="s">
        <v>8</v>
      </c>
      <c r="D99" s="34">
        <v>44944</v>
      </c>
      <c r="E99" s="269"/>
      <c r="F99" s="269"/>
      <c r="G99" s="269"/>
      <c r="H99" s="269"/>
      <c r="I99" s="269"/>
      <c r="J99" s="48"/>
      <c r="K99" s="48"/>
      <c r="L99" s="48"/>
      <c r="M99" s="48"/>
      <c r="N99" s="269"/>
      <c r="O99" s="453"/>
    </row>
    <row r="100" spans="2:15" x14ac:dyDescent="0.2">
      <c r="B100" s="452"/>
      <c r="C100" s="426" t="s">
        <v>9</v>
      </c>
      <c r="D100" s="34">
        <v>44945</v>
      </c>
      <c r="E100" s="454"/>
      <c r="F100" s="454"/>
      <c r="G100" s="454"/>
      <c r="H100" s="454"/>
      <c r="I100" s="454"/>
      <c r="J100" s="1"/>
      <c r="K100" s="1"/>
      <c r="L100" s="1"/>
      <c r="M100" s="1"/>
      <c r="N100" s="435"/>
      <c r="O100" s="453"/>
    </row>
    <row r="101" spans="2:15" ht="13.5" thickBot="1" x14ac:dyDescent="0.25">
      <c r="B101" s="455"/>
      <c r="C101" s="445" t="s">
        <v>10</v>
      </c>
      <c r="D101" s="63">
        <v>44946</v>
      </c>
      <c r="E101" s="456"/>
      <c r="F101" s="456"/>
      <c r="G101" s="457"/>
      <c r="H101" s="457"/>
      <c r="I101" s="457"/>
      <c r="J101" s="456"/>
      <c r="K101" s="456"/>
      <c r="L101" s="456"/>
      <c r="M101" s="456"/>
      <c r="N101" s="446"/>
      <c r="O101" s="458"/>
    </row>
    <row r="102" spans="2:15" x14ac:dyDescent="0.2">
      <c r="B102" s="194" t="s">
        <v>59</v>
      </c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6"/>
    </row>
    <row r="103" spans="2:15" ht="13.5" thickBot="1" x14ac:dyDescent="0.25">
      <c r="B103" s="197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9"/>
    </row>
  </sheetData>
  <mergeCells count="45">
    <mergeCell ref="B2:O2"/>
    <mergeCell ref="B3:O3"/>
    <mergeCell ref="B4:O4"/>
    <mergeCell ref="B5:O5"/>
    <mergeCell ref="C6:D6"/>
    <mergeCell ref="E6:H6"/>
    <mergeCell ref="I6:J6"/>
    <mergeCell ref="K6:M6"/>
    <mergeCell ref="N6:N7"/>
    <mergeCell ref="O6:O8"/>
    <mergeCell ref="B9:O9"/>
    <mergeCell ref="B10:B86"/>
    <mergeCell ref="C10:D10"/>
    <mergeCell ref="O10:O86"/>
    <mergeCell ref="E16:N16"/>
    <mergeCell ref="E17:N17"/>
    <mergeCell ref="E23:N23"/>
    <mergeCell ref="E24:N24"/>
    <mergeCell ref="E30:N30"/>
    <mergeCell ref="E31:N31"/>
    <mergeCell ref="E37:N37"/>
    <mergeCell ref="E38:N38"/>
    <mergeCell ref="E39:N39"/>
    <mergeCell ref="E40:N40"/>
    <mergeCell ref="E44:N44"/>
    <mergeCell ref="E45:N45"/>
    <mergeCell ref="E51:N51"/>
    <mergeCell ref="E52:N52"/>
    <mergeCell ref="E58:N58"/>
    <mergeCell ref="E59:N59"/>
    <mergeCell ref="E65:N65"/>
    <mergeCell ref="E66:N66"/>
    <mergeCell ref="E72:N72"/>
    <mergeCell ref="E74:N74"/>
    <mergeCell ref="E78:N78"/>
    <mergeCell ref="E79:N79"/>
    <mergeCell ref="E80:N80"/>
    <mergeCell ref="E81:N81"/>
    <mergeCell ref="B102:O103"/>
    <mergeCell ref="B87:O88"/>
    <mergeCell ref="B89:B101"/>
    <mergeCell ref="E89:N89"/>
    <mergeCell ref="O89:O101"/>
    <mergeCell ref="E95:N95"/>
    <mergeCell ref="E96:N9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8559-12C5-4746-9668-A88FDF6EF8C4}">
  <sheetPr>
    <tabColor rgb="FF7030A0"/>
  </sheetPr>
  <dimension ref="B1:W99"/>
  <sheetViews>
    <sheetView workbookViewId="0">
      <selection activeCell="B1" sqref="B1:W1048576"/>
    </sheetView>
  </sheetViews>
  <sheetFormatPr defaultRowHeight="12.75" x14ac:dyDescent="0.2"/>
  <cols>
    <col min="2" max="3" width="16.85546875" style="163" customWidth="1"/>
    <col min="4" max="13" width="18.85546875" style="163" customWidth="1"/>
    <col min="14" max="14" width="18.85546875" customWidth="1"/>
    <col min="15" max="15" width="8.85546875"/>
    <col min="16" max="16" width="18" customWidth="1"/>
  </cols>
  <sheetData>
    <row r="1" spans="2:23" ht="13.5" thickBot="1" x14ac:dyDescent="0.25"/>
    <row r="2" spans="2:23" ht="23.25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2:23" ht="20.25" x14ac:dyDescent="0.2">
      <c r="B3" s="96" t="s">
        <v>15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98"/>
    </row>
    <row r="4" spans="2:23" ht="19.5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2:23" ht="24" thickBot="1" x14ac:dyDescent="0.25">
      <c r="B5" s="243" t="s">
        <v>360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585"/>
    </row>
    <row r="6" spans="2:23" ht="30" customHeight="1" x14ac:dyDescent="0.2">
      <c r="B6" s="110" t="s">
        <v>127</v>
      </c>
      <c r="C6" s="111"/>
      <c r="D6" s="520" t="s">
        <v>297</v>
      </c>
      <c r="E6" s="520"/>
      <c r="F6" s="520"/>
      <c r="G6" s="388" t="s">
        <v>298</v>
      </c>
      <c r="H6" s="388"/>
      <c r="I6" s="389" t="s">
        <v>299</v>
      </c>
      <c r="J6" s="389"/>
      <c r="K6" s="361" t="s">
        <v>300</v>
      </c>
      <c r="L6" s="361"/>
      <c r="M6" s="248" t="s">
        <v>301</v>
      </c>
      <c r="N6" s="521"/>
    </row>
    <row r="7" spans="2:23" ht="48" x14ac:dyDescent="0.2">
      <c r="B7" s="112" t="s">
        <v>13</v>
      </c>
      <c r="C7" s="113"/>
      <c r="D7" s="393" t="s">
        <v>302</v>
      </c>
      <c r="E7" s="394" t="s">
        <v>303</v>
      </c>
      <c r="F7" s="522" t="s">
        <v>304</v>
      </c>
      <c r="G7" s="523" t="s">
        <v>305</v>
      </c>
      <c r="H7" s="524" t="s">
        <v>306</v>
      </c>
      <c r="I7" s="399" t="s">
        <v>307</v>
      </c>
      <c r="J7" s="525" t="s">
        <v>308</v>
      </c>
      <c r="K7" s="401" t="s">
        <v>309</v>
      </c>
      <c r="L7" s="526" t="s">
        <v>310</v>
      </c>
      <c r="M7" s="527" t="s">
        <v>311</v>
      </c>
      <c r="N7" s="528" t="s">
        <v>312</v>
      </c>
    </row>
    <row r="8" spans="2:23" ht="24.75" thickBot="1" x14ac:dyDescent="0.25">
      <c r="B8" s="147" t="s">
        <v>14</v>
      </c>
      <c r="C8" s="148"/>
      <c r="D8" s="84" t="s">
        <v>351</v>
      </c>
      <c r="E8" s="84" t="s">
        <v>361</v>
      </c>
      <c r="F8" s="84" t="s">
        <v>314</v>
      </c>
      <c r="G8" s="84" t="s">
        <v>362</v>
      </c>
      <c r="H8" s="84" t="s">
        <v>316</v>
      </c>
      <c r="I8" s="84" t="s">
        <v>354</v>
      </c>
      <c r="J8" s="84" t="s">
        <v>318</v>
      </c>
      <c r="K8" s="84" t="s">
        <v>363</v>
      </c>
      <c r="L8" s="84" t="s">
        <v>364</v>
      </c>
      <c r="M8" s="84" t="s">
        <v>365</v>
      </c>
      <c r="N8" s="193" t="s">
        <v>352</v>
      </c>
    </row>
    <row r="9" spans="2:23" ht="51" customHeight="1" thickBot="1" x14ac:dyDescent="0.25">
      <c r="B9" s="575" t="s">
        <v>359</v>
      </c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7"/>
    </row>
    <row r="10" spans="2:23" x14ac:dyDescent="0.2">
      <c r="B10" s="564"/>
      <c r="C10" s="154" t="s">
        <v>17</v>
      </c>
      <c r="D10" s="154"/>
      <c r="E10" s="72" t="s">
        <v>19</v>
      </c>
      <c r="F10" s="72" t="s">
        <v>0</v>
      </c>
      <c r="G10" s="72" t="s">
        <v>1</v>
      </c>
      <c r="H10" s="72" t="s">
        <v>2</v>
      </c>
      <c r="I10" s="72" t="s">
        <v>3</v>
      </c>
      <c r="J10" s="72" t="s">
        <v>20</v>
      </c>
      <c r="K10" s="72" t="s">
        <v>4</v>
      </c>
      <c r="L10" s="92" t="s">
        <v>5</v>
      </c>
      <c r="M10" s="92" t="s">
        <v>16</v>
      </c>
      <c r="N10" s="565"/>
      <c r="O10" s="191"/>
      <c r="P10" s="191"/>
      <c r="Q10" s="191"/>
      <c r="R10" s="191"/>
      <c r="S10" s="191"/>
      <c r="T10" s="191"/>
      <c r="U10" s="191"/>
      <c r="V10" s="191"/>
      <c r="W10" s="191"/>
    </row>
    <row r="11" spans="2:23" x14ac:dyDescent="0.2">
      <c r="B11" s="566"/>
      <c r="C11" s="415" t="s">
        <v>6</v>
      </c>
      <c r="D11" s="34">
        <v>44837</v>
      </c>
      <c r="E11" s="342" t="s">
        <v>331</v>
      </c>
      <c r="F11" s="342" t="s">
        <v>331</v>
      </c>
      <c r="G11" s="342" t="s">
        <v>331</v>
      </c>
      <c r="H11" s="436" t="s">
        <v>332</v>
      </c>
      <c r="I11" s="436" t="s">
        <v>332</v>
      </c>
      <c r="J11" s="48"/>
      <c r="K11" s="188" t="s">
        <v>330</v>
      </c>
      <c r="L11" s="188" t="s">
        <v>330</v>
      </c>
      <c r="M11" s="269"/>
      <c r="N11" s="567"/>
      <c r="O11" s="191"/>
      <c r="P11" s="191" t="s">
        <v>324</v>
      </c>
      <c r="Q11" s="191">
        <f>COUNTIF(B10:N88,"Medicina urg.")</f>
        <v>14</v>
      </c>
      <c r="R11" s="191"/>
      <c r="S11" s="191"/>
      <c r="T11" s="191"/>
      <c r="U11" s="191"/>
      <c r="V11" s="191"/>
      <c r="W11" s="191"/>
    </row>
    <row r="12" spans="2:23" x14ac:dyDescent="0.2">
      <c r="B12" s="566"/>
      <c r="C12" s="415" t="s">
        <v>7</v>
      </c>
      <c r="D12" s="34">
        <v>44838</v>
      </c>
      <c r="E12" s="342" t="s">
        <v>331</v>
      </c>
      <c r="F12" s="342" t="s">
        <v>331</v>
      </c>
      <c r="G12" s="342" t="s">
        <v>331</v>
      </c>
      <c r="H12" s="436" t="s">
        <v>332</v>
      </c>
      <c r="I12" s="436" t="s">
        <v>332</v>
      </c>
      <c r="J12" s="48"/>
      <c r="K12" s="396" t="s">
        <v>328</v>
      </c>
      <c r="L12" s="396" t="s">
        <v>328</v>
      </c>
      <c r="M12" s="396" t="s">
        <v>328</v>
      </c>
      <c r="N12" s="567"/>
      <c r="O12" s="191"/>
      <c r="P12" s="191" t="s">
        <v>325</v>
      </c>
      <c r="Q12" s="191">
        <f>COUNTIF(B10:N88,"Chir. Urgenza")</f>
        <v>14</v>
      </c>
      <c r="R12" s="191"/>
      <c r="S12" s="191"/>
      <c r="T12" s="191"/>
      <c r="U12" s="191"/>
      <c r="V12" s="191"/>
      <c r="W12" s="191"/>
    </row>
    <row r="13" spans="2:23" x14ac:dyDescent="0.2">
      <c r="B13" s="566"/>
      <c r="C13" s="415" t="s">
        <v>8</v>
      </c>
      <c r="D13" s="34">
        <v>44839</v>
      </c>
      <c r="E13" s="342" t="s">
        <v>331</v>
      </c>
      <c r="F13" s="342" t="s">
        <v>331</v>
      </c>
      <c r="G13" s="342" t="s">
        <v>331</v>
      </c>
      <c r="H13" s="436" t="s">
        <v>332</v>
      </c>
      <c r="I13" s="436" t="s">
        <v>332</v>
      </c>
      <c r="J13" s="48"/>
      <c r="K13" s="396" t="s">
        <v>328</v>
      </c>
      <c r="L13" s="396" t="s">
        <v>328</v>
      </c>
      <c r="M13" s="396" t="s">
        <v>328</v>
      </c>
      <c r="N13" s="567"/>
      <c r="O13" s="191"/>
      <c r="P13" s="191" t="s">
        <v>326</v>
      </c>
      <c r="Q13" s="191">
        <f>COUNTIF(B10:N89,"Anestesiologia")</f>
        <v>14</v>
      </c>
      <c r="R13" s="191"/>
      <c r="S13" s="191"/>
      <c r="T13" s="191"/>
      <c r="U13" s="191"/>
      <c r="V13" s="191"/>
      <c r="W13" s="191"/>
    </row>
    <row r="14" spans="2:23" x14ac:dyDescent="0.2">
      <c r="B14" s="566"/>
      <c r="C14" s="415" t="s">
        <v>9</v>
      </c>
      <c r="D14" s="34">
        <v>44840</v>
      </c>
      <c r="E14" s="342" t="s">
        <v>331</v>
      </c>
      <c r="F14" s="342" t="s">
        <v>331</v>
      </c>
      <c r="G14" s="342" t="s">
        <v>331</v>
      </c>
      <c r="H14" s="436" t="s">
        <v>332</v>
      </c>
      <c r="I14" s="436" t="s">
        <v>332</v>
      </c>
      <c r="J14" s="48"/>
      <c r="K14" s="396" t="s">
        <v>328</v>
      </c>
      <c r="L14" s="396" t="s">
        <v>328</v>
      </c>
      <c r="M14" s="396" t="s">
        <v>328</v>
      </c>
      <c r="N14" s="567"/>
      <c r="O14" s="191"/>
      <c r="P14" s="191" t="s">
        <v>327</v>
      </c>
      <c r="Q14" s="191">
        <f>COUNTIF(B10:N90,"Mal. Sangue")</f>
        <v>21</v>
      </c>
      <c r="R14" s="191"/>
      <c r="S14" s="191"/>
      <c r="T14" s="191"/>
      <c r="U14" s="191"/>
      <c r="V14" s="191"/>
      <c r="W14" s="191"/>
    </row>
    <row r="15" spans="2:23" x14ac:dyDescent="0.2">
      <c r="B15" s="566"/>
      <c r="C15" s="415" t="s">
        <v>10</v>
      </c>
      <c r="D15" s="34">
        <v>44841</v>
      </c>
      <c r="E15" s="342" t="s">
        <v>331</v>
      </c>
      <c r="F15" s="342" t="s">
        <v>331</v>
      </c>
      <c r="G15" s="342" t="s">
        <v>331</v>
      </c>
      <c r="H15" s="436" t="s">
        <v>332</v>
      </c>
      <c r="I15" s="436" t="s">
        <v>332</v>
      </c>
      <c r="J15" s="48"/>
      <c r="K15" s="188" t="s">
        <v>330</v>
      </c>
      <c r="L15" s="188" t="s">
        <v>330</v>
      </c>
      <c r="M15" s="188" t="s">
        <v>330</v>
      </c>
      <c r="N15" s="567"/>
      <c r="O15" s="191"/>
      <c r="P15" s="191" t="s">
        <v>328</v>
      </c>
      <c r="Q15" s="191">
        <f>COUNTIF(B10:N91,"Oncologia")</f>
        <v>14</v>
      </c>
      <c r="R15" s="191"/>
      <c r="S15" s="191"/>
      <c r="T15" s="191"/>
      <c r="U15" s="191"/>
      <c r="V15" s="191"/>
      <c r="W15" s="191"/>
    </row>
    <row r="16" spans="2:23" x14ac:dyDescent="0.2">
      <c r="B16" s="566"/>
      <c r="C16" s="420" t="s">
        <v>11</v>
      </c>
      <c r="D16" s="38">
        <v>44842</v>
      </c>
      <c r="E16" s="207"/>
      <c r="F16" s="208"/>
      <c r="G16" s="208"/>
      <c r="H16" s="208"/>
      <c r="I16" s="208"/>
      <c r="J16" s="208"/>
      <c r="K16" s="208"/>
      <c r="L16" s="208"/>
      <c r="M16" s="461"/>
      <c r="N16" s="567"/>
      <c r="O16" s="191"/>
      <c r="P16" s="191" t="s">
        <v>329</v>
      </c>
      <c r="Q16" s="191">
        <f>COUNTIF(B10:N92,"Geriatria")</f>
        <v>21</v>
      </c>
      <c r="R16" s="191"/>
      <c r="S16" s="191"/>
      <c r="T16" s="191"/>
      <c r="U16" s="191"/>
      <c r="V16" s="191"/>
      <c r="W16" s="191"/>
    </row>
    <row r="17" spans="2:23" x14ac:dyDescent="0.2">
      <c r="B17" s="566"/>
      <c r="C17" s="420" t="s">
        <v>12</v>
      </c>
      <c r="D17" s="38">
        <v>44843</v>
      </c>
      <c r="E17" s="207"/>
      <c r="F17" s="208"/>
      <c r="G17" s="208"/>
      <c r="H17" s="208"/>
      <c r="I17" s="208"/>
      <c r="J17" s="208"/>
      <c r="K17" s="208"/>
      <c r="L17" s="208"/>
      <c r="M17" s="461"/>
      <c r="N17" s="567"/>
      <c r="O17" s="191"/>
      <c r="P17" s="191" t="s">
        <v>330</v>
      </c>
      <c r="Q17" s="191">
        <f>COUNTIF(B10:N93,"Reumatologia")</f>
        <v>14</v>
      </c>
      <c r="R17" s="191"/>
      <c r="S17" s="191"/>
      <c r="T17" s="191"/>
      <c r="U17" s="191"/>
      <c r="V17" s="191"/>
      <c r="W17" s="191"/>
    </row>
    <row r="18" spans="2:23" x14ac:dyDescent="0.2">
      <c r="B18" s="566"/>
      <c r="C18" s="415" t="s">
        <v>6</v>
      </c>
      <c r="D18" s="34">
        <v>44844</v>
      </c>
      <c r="E18" s="269"/>
      <c r="F18" s="269"/>
      <c r="G18" s="269"/>
      <c r="H18" s="269"/>
      <c r="I18" s="48"/>
      <c r="J18" s="48"/>
      <c r="K18" s="269"/>
      <c r="L18" s="269"/>
      <c r="M18" s="269"/>
      <c r="N18" s="567"/>
      <c r="O18" s="191"/>
      <c r="P18" s="191" t="s">
        <v>334</v>
      </c>
      <c r="Q18" s="191">
        <f>COUNTIF(B10:N94,"Medicina Interna")</f>
        <v>35</v>
      </c>
      <c r="R18" s="191"/>
      <c r="S18" s="191"/>
      <c r="T18" s="191"/>
      <c r="U18" s="191"/>
      <c r="V18" s="191"/>
      <c r="W18" s="191"/>
    </row>
    <row r="19" spans="2:23" x14ac:dyDescent="0.2">
      <c r="B19" s="566"/>
      <c r="C19" s="415" t="s">
        <v>7</v>
      </c>
      <c r="D19" s="34">
        <v>44845</v>
      </c>
      <c r="E19" s="269"/>
      <c r="F19" s="269"/>
      <c r="G19" s="269"/>
      <c r="H19" s="269"/>
      <c r="I19" s="48"/>
      <c r="J19" s="48"/>
      <c r="K19" s="269"/>
      <c r="L19" s="269"/>
      <c r="M19" s="269"/>
      <c r="N19" s="567"/>
      <c r="O19" s="191"/>
      <c r="P19" s="191" t="s">
        <v>335</v>
      </c>
      <c r="Q19" s="191">
        <f>COUNTIF(B10:N95,"Medicina Famiglia")</f>
        <v>14</v>
      </c>
      <c r="R19" s="191"/>
      <c r="S19" s="191"/>
      <c r="T19" s="191"/>
      <c r="U19" s="191"/>
      <c r="V19" s="191"/>
      <c r="W19" s="191"/>
    </row>
    <row r="20" spans="2:23" x14ac:dyDescent="0.2">
      <c r="B20" s="566"/>
      <c r="C20" s="415" t="s">
        <v>8</v>
      </c>
      <c r="D20" s="34">
        <v>44846</v>
      </c>
      <c r="E20" s="269"/>
      <c r="F20" s="269"/>
      <c r="G20" s="269"/>
      <c r="H20" s="269"/>
      <c r="I20" s="48"/>
      <c r="J20" s="48"/>
      <c r="K20" s="269"/>
      <c r="L20" s="269"/>
      <c r="M20" s="269"/>
      <c r="N20" s="567"/>
      <c r="O20" s="191"/>
      <c r="P20" s="191" t="s">
        <v>336</v>
      </c>
      <c r="Q20" s="191">
        <f>COUNTIF(B10:N96,"Chirurgia Gen.")</f>
        <v>35</v>
      </c>
      <c r="R20" s="191"/>
      <c r="S20" s="191"/>
      <c r="T20" s="191"/>
      <c r="U20" s="191"/>
      <c r="V20" s="191"/>
      <c r="W20" s="191"/>
    </row>
    <row r="21" spans="2:23" x14ac:dyDescent="0.2">
      <c r="B21" s="566"/>
      <c r="C21" s="415" t="s">
        <v>9</v>
      </c>
      <c r="D21" s="34">
        <v>44847</v>
      </c>
      <c r="E21" s="269"/>
      <c r="F21" s="269"/>
      <c r="G21" s="269"/>
      <c r="H21" s="269"/>
      <c r="I21" s="48"/>
      <c r="J21" s="48"/>
      <c r="K21" s="269"/>
      <c r="L21" s="269"/>
      <c r="M21" s="269"/>
      <c r="N21" s="567"/>
      <c r="O21" s="191"/>
      <c r="P21" s="191" t="s">
        <v>337</v>
      </c>
      <c r="Q21" s="191">
        <f>COUNTIF(B10:N97,"Chir. Oncologica")</f>
        <v>14</v>
      </c>
      <c r="R21" s="191"/>
      <c r="S21" s="191"/>
      <c r="T21" s="191"/>
      <c r="U21" s="191"/>
      <c r="V21" s="191"/>
      <c r="W21" s="191"/>
    </row>
    <row r="22" spans="2:23" x14ac:dyDescent="0.2">
      <c r="B22" s="566"/>
      <c r="C22" s="415" t="s">
        <v>10</v>
      </c>
      <c r="D22" s="34">
        <v>44848</v>
      </c>
      <c r="E22" s="269"/>
      <c r="F22" s="269"/>
      <c r="G22" s="269"/>
      <c r="H22" s="269"/>
      <c r="I22" s="48"/>
      <c r="J22" s="48"/>
      <c r="K22" s="269"/>
      <c r="L22" s="269"/>
      <c r="M22" s="269"/>
      <c r="N22" s="567"/>
      <c r="O22" s="191"/>
      <c r="P22" s="191"/>
      <c r="Q22" s="191"/>
      <c r="R22" s="191"/>
      <c r="S22" s="191"/>
      <c r="T22" s="191"/>
      <c r="U22" s="191"/>
      <c r="V22" s="191"/>
      <c r="W22" s="191"/>
    </row>
    <row r="23" spans="2:23" x14ac:dyDescent="0.2">
      <c r="B23" s="566"/>
      <c r="C23" s="420" t="s">
        <v>11</v>
      </c>
      <c r="D23" s="38">
        <v>44849</v>
      </c>
      <c r="E23" s="207"/>
      <c r="F23" s="208"/>
      <c r="G23" s="208"/>
      <c r="H23" s="208"/>
      <c r="I23" s="208"/>
      <c r="J23" s="208"/>
      <c r="K23" s="208"/>
      <c r="L23" s="208"/>
      <c r="M23" s="461"/>
      <c r="N23" s="567"/>
      <c r="O23" s="191"/>
      <c r="P23" s="191"/>
      <c r="Q23" s="191"/>
      <c r="R23" s="191"/>
      <c r="S23" s="191"/>
      <c r="T23" s="191"/>
      <c r="U23" s="191"/>
      <c r="V23" s="191"/>
      <c r="W23" s="191"/>
    </row>
    <row r="24" spans="2:23" x14ac:dyDescent="0.2">
      <c r="B24" s="566"/>
      <c r="C24" s="420" t="s">
        <v>12</v>
      </c>
      <c r="D24" s="38">
        <v>44850</v>
      </c>
      <c r="E24" s="207"/>
      <c r="F24" s="208"/>
      <c r="G24" s="208"/>
      <c r="H24" s="208"/>
      <c r="I24" s="208"/>
      <c r="J24" s="208"/>
      <c r="K24" s="208"/>
      <c r="L24" s="208"/>
      <c r="M24" s="461"/>
      <c r="N24" s="567"/>
      <c r="O24" s="191"/>
      <c r="P24" s="191"/>
      <c r="Q24" s="191"/>
      <c r="R24" s="191"/>
      <c r="S24" s="191"/>
      <c r="T24" s="191"/>
      <c r="U24" s="191"/>
      <c r="V24" s="191"/>
      <c r="W24" s="191"/>
    </row>
    <row r="25" spans="2:23" x14ac:dyDescent="0.2">
      <c r="B25" s="566"/>
      <c r="C25" s="415" t="s">
        <v>6</v>
      </c>
      <c r="D25" s="34">
        <v>44851</v>
      </c>
      <c r="E25" s="342" t="s">
        <v>331</v>
      </c>
      <c r="F25" s="342" t="s">
        <v>331</v>
      </c>
      <c r="G25" s="342" t="s">
        <v>331</v>
      </c>
      <c r="H25" s="436" t="s">
        <v>332</v>
      </c>
      <c r="I25" s="436" t="s">
        <v>332</v>
      </c>
      <c r="J25" s="48"/>
      <c r="K25" s="188" t="s">
        <v>330</v>
      </c>
      <c r="L25" s="188" t="s">
        <v>330</v>
      </c>
      <c r="M25" s="188" t="s">
        <v>330</v>
      </c>
      <c r="N25" s="567"/>
      <c r="O25" s="191"/>
      <c r="P25" s="191"/>
      <c r="Q25" s="191"/>
      <c r="R25" s="191"/>
      <c r="S25" s="191"/>
      <c r="T25" s="191"/>
      <c r="U25" s="191"/>
      <c r="V25" s="191"/>
      <c r="W25" s="191"/>
    </row>
    <row r="26" spans="2:23" x14ac:dyDescent="0.2">
      <c r="B26" s="566"/>
      <c r="C26" s="415" t="s">
        <v>7</v>
      </c>
      <c r="D26" s="34">
        <v>44852</v>
      </c>
      <c r="E26" s="342" t="s">
        <v>331</v>
      </c>
      <c r="F26" s="342" t="s">
        <v>331</v>
      </c>
      <c r="G26" s="342" t="s">
        <v>331</v>
      </c>
      <c r="H26" s="436" t="s">
        <v>332</v>
      </c>
      <c r="I26" s="436" t="s">
        <v>332</v>
      </c>
      <c r="J26" s="48"/>
      <c r="K26" s="396" t="s">
        <v>328</v>
      </c>
      <c r="L26" s="396" t="s">
        <v>328</v>
      </c>
      <c r="M26" s="396" t="s">
        <v>328</v>
      </c>
      <c r="N26" s="567"/>
      <c r="O26" s="191"/>
      <c r="P26" s="191"/>
      <c r="Q26" s="191"/>
      <c r="R26" s="191"/>
      <c r="S26" s="191"/>
      <c r="T26" s="191"/>
      <c r="U26" s="191"/>
      <c r="V26" s="191"/>
      <c r="W26" s="191"/>
    </row>
    <row r="27" spans="2:23" x14ac:dyDescent="0.2">
      <c r="B27" s="566"/>
      <c r="C27" s="415" t="s">
        <v>8</v>
      </c>
      <c r="D27" s="34">
        <v>44853</v>
      </c>
      <c r="E27" s="342" t="s">
        <v>331</v>
      </c>
      <c r="F27" s="342" t="s">
        <v>331</v>
      </c>
      <c r="G27" s="342" t="s">
        <v>331</v>
      </c>
      <c r="H27" s="543" t="s">
        <v>329</v>
      </c>
      <c r="I27" s="543" t="s">
        <v>329</v>
      </c>
      <c r="J27" s="48"/>
      <c r="K27" s="396" t="s">
        <v>328</v>
      </c>
      <c r="L27" s="396" t="s">
        <v>328</v>
      </c>
      <c r="M27" s="488"/>
      <c r="N27" s="567"/>
      <c r="O27" s="191"/>
      <c r="P27" s="191"/>
      <c r="Q27" s="191"/>
      <c r="R27" s="191"/>
      <c r="S27" s="191"/>
      <c r="T27" s="191"/>
      <c r="U27" s="191"/>
      <c r="V27" s="191"/>
      <c r="W27" s="191"/>
    </row>
    <row r="28" spans="2:23" x14ac:dyDescent="0.2">
      <c r="B28" s="566"/>
      <c r="C28" s="415" t="s">
        <v>9</v>
      </c>
      <c r="D28" s="34">
        <v>44854</v>
      </c>
      <c r="E28" s="342" t="s">
        <v>331</v>
      </c>
      <c r="F28" s="342" t="s">
        <v>331</v>
      </c>
      <c r="G28" s="342" t="s">
        <v>331</v>
      </c>
      <c r="H28" s="543" t="s">
        <v>329</v>
      </c>
      <c r="I28" s="543" t="s">
        <v>329</v>
      </c>
      <c r="J28" s="48"/>
      <c r="K28" s="188" t="s">
        <v>330</v>
      </c>
      <c r="L28" s="188" t="s">
        <v>330</v>
      </c>
      <c r="M28" s="188" t="s">
        <v>330</v>
      </c>
      <c r="N28" s="567"/>
      <c r="O28" s="191"/>
      <c r="P28" s="191"/>
      <c r="Q28" s="191"/>
      <c r="R28" s="191"/>
      <c r="S28" s="191"/>
      <c r="T28" s="191"/>
      <c r="U28" s="191"/>
      <c r="V28" s="191"/>
      <c r="W28" s="191"/>
    </row>
    <row r="29" spans="2:23" x14ac:dyDescent="0.2">
      <c r="B29" s="566"/>
      <c r="C29" s="415" t="s">
        <v>10</v>
      </c>
      <c r="D29" s="34">
        <v>44855</v>
      </c>
      <c r="E29" s="342" t="s">
        <v>331</v>
      </c>
      <c r="F29" s="342" t="s">
        <v>331</v>
      </c>
      <c r="G29" s="342" t="s">
        <v>331</v>
      </c>
      <c r="H29" s="543" t="s">
        <v>329</v>
      </c>
      <c r="I29" s="543" t="s">
        <v>329</v>
      </c>
      <c r="J29" s="48"/>
      <c r="K29" s="188" t="s">
        <v>330</v>
      </c>
      <c r="L29" s="188" t="s">
        <v>330</v>
      </c>
      <c r="M29" s="188" t="s">
        <v>330</v>
      </c>
      <c r="N29" s="567"/>
      <c r="O29" s="191"/>
      <c r="P29" s="191"/>
      <c r="Q29" s="191"/>
      <c r="R29" s="191"/>
      <c r="S29" s="191"/>
      <c r="T29" s="191"/>
      <c r="U29" s="191"/>
      <c r="V29" s="191"/>
      <c r="W29" s="191"/>
    </row>
    <row r="30" spans="2:23" x14ac:dyDescent="0.2">
      <c r="B30" s="566"/>
      <c r="C30" s="420" t="s">
        <v>11</v>
      </c>
      <c r="D30" s="38">
        <v>44856</v>
      </c>
      <c r="E30" s="207"/>
      <c r="F30" s="208"/>
      <c r="G30" s="208"/>
      <c r="H30" s="208"/>
      <c r="I30" s="208"/>
      <c r="J30" s="208"/>
      <c r="K30" s="208"/>
      <c r="L30" s="208"/>
      <c r="M30" s="461"/>
      <c r="N30" s="567"/>
      <c r="O30" s="191"/>
      <c r="P30" s="191"/>
      <c r="Q30" s="191"/>
      <c r="R30" s="191"/>
      <c r="S30" s="191"/>
      <c r="T30" s="191"/>
      <c r="U30" s="191"/>
      <c r="V30" s="191"/>
      <c r="W30" s="191"/>
    </row>
    <row r="31" spans="2:23" x14ac:dyDescent="0.2">
      <c r="B31" s="566"/>
      <c r="C31" s="420" t="s">
        <v>12</v>
      </c>
      <c r="D31" s="38">
        <v>44857</v>
      </c>
      <c r="E31" s="207"/>
      <c r="F31" s="208"/>
      <c r="G31" s="208"/>
      <c r="H31" s="208"/>
      <c r="I31" s="208"/>
      <c r="J31" s="208"/>
      <c r="K31" s="208"/>
      <c r="L31" s="208"/>
      <c r="M31" s="461"/>
      <c r="N31" s="567"/>
      <c r="O31" s="191"/>
      <c r="P31" s="191"/>
      <c r="Q31" s="191"/>
      <c r="R31" s="191"/>
      <c r="S31" s="191"/>
      <c r="T31" s="191"/>
      <c r="U31" s="191"/>
      <c r="V31" s="191"/>
      <c r="W31" s="191"/>
    </row>
    <row r="32" spans="2:23" x14ac:dyDescent="0.2">
      <c r="B32" s="566"/>
      <c r="C32" s="426" t="s">
        <v>6</v>
      </c>
      <c r="D32" s="34">
        <v>44858</v>
      </c>
      <c r="E32" s="269"/>
      <c r="F32" s="269"/>
      <c r="G32" s="269"/>
      <c r="H32" s="269"/>
      <c r="I32" s="48"/>
      <c r="J32" s="48"/>
      <c r="K32" s="269"/>
      <c r="L32" s="269"/>
      <c r="M32" s="269"/>
      <c r="N32" s="567"/>
      <c r="O32" s="191"/>
      <c r="P32" s="191"/>
      <c r="Q32" s="191"/>
      <c r="R32" s="191"/>
      <c r="S32" s="191"/>
      <c r="T32" s="191"/>
      <c r="U32" s="191"/>
      <c r="V32" s="191"/>
      <c r="W32" s="191"/>
    </row>
    <row r="33" spans="2:23" x14ac:dyDescent="0.2">
      <c r="B33" s="566"/>
      <c r="C33" s="415" t="s">
        <v>7</v>
      </c>
      <c r="D33" s="34">
        <v>44859</v>
      </c>
      <c r="E33" s="269"/>
      <c r="F33" s="269"/>
      <c r="G33" s="269"/>
      <c r="H33" s="269"/>
      <c r="I33" s="48"/>
      <c r="J33" s="48"/>
      <c r="K33" s="269"/>
      <c r="L33" s="269"/>
      <c r="M33" s="269"/>
      <c r="N33" s="567"/>
      <c r="O33" s="191"/>
      <c r="P33" s="191"/>
      <c r="Q33" s="191"/>
      <c r="R33" s="191"/>
      <c r="S33" s="191"/>
      <c r="T33" s="191"/>
      <c r="U33" s="191"/>
      <c r="V33" s="191"/>
      <c r="W33" s="191"/>
    </row>
    <row r="34" spans="2:23" x14ac:dyDescent="0.2">
      <c r="B34" s="566"/>
      <c r="C34" s="415" t="s">
        <v>8</v>
      </c>
      <c r="D34" s="34">
        <v>44860</v>
      </c>
      <c r="E34" s="269"/>
      <c r="F34" s="269"/>
      <c r="G34" s="269"/>
      <c r="H34" s="269"/>
      <c r="I34" s="48"/>
      <c r="J34" s="48"/>
      <c r="K34" s="269"/>
      <c r="L34" s="269"/>
      <c r="M34" s="269"/>
      <c r="N34" s="567"/>
      <c r="O34" s="191"/>
      <c r="P34" s="191"/>
      <c r="Q34" s="191"/>
      <c r="R34" s="191"/>
      <c r="S34" s="191"/>
      <c r="T34" s="191"/>
      <c r="U34" s="191"/>
      <c r="V34" s="191"/>
      <c r="W34" s="191"/>
    </row>
    <row r="35" spans="2:23" x14ac:dyDescent="0.2">
      <c r="B35" s="566"/>
      <c r="C35" s="415" t="s">
        <v>9</v>
      </c>
      <c r="D35" s="34">
        <v>44861</v>
      </c>
      <c r="E35" s="269"/>
      <c r="F35" s="269"/>
      <c r="G35" s="269"/>
      <c r="H35" s="269"/>
      <c r="I35" s="48"/>
      <c r="J35" s="48"/>
      <c r="K35" s="269"/>
      <c r="L35" s="269"/>
      <c r="M35" s="269"/>
      <c r="N35" s="567"/>
      <c r="O35" s="191"/>
      <c r="P35" s="191"/>
      <c r="Q35" s="191"/>
      <c r="R35" s="191"/>
      <c r="S35" s="191"/>
      <c r="T35" s="191"/>
      <c r="U35" s="191"/>
      <c r="V35" s="191"/>
      <c r="W35" s="191"/>
    </row>
    <row r="36" spans="2:23" x14ac:dyDescent="0.2">
      <c r="B36" s="566"/>
      <c r="C36" s="415" t="s">
        <v>10</v>
      </c>
      <c r="D36" s="34">
        <v>44862</v>
      </c>
      <c r="E36" s="269"/>
      <c r="F36" s="269"/>
      <c r="G36" s="269"/>
      <c r="H36" s="269"/>
      <c r="I36" s="48"/>
      <c r="J36" s="48"/>
      <c r="K36" s="269"/>
      <c r="L36" s="269"/>
      <c r="M36" s="269"/>
      <c r="N36" s="567"/>
      <c r="O36" s="191"/>
      <c r="P36" s="191"/>
      <c r="Q36" s="191"/>
      <c r="R36" s="191"/>
      <c r="S36" s="191"/>
      <c r="T36" s="191"/>
      <c r="U36" s="191"/>
      <c r="V36" s="191"/>
      <c r="W36" s="191"/>
    </row>
    <row r="37" spans="2:23" x14ac:dyDescent="0.2">
      <c r="B37" s="566"/>
      <c r="C37" s="420" t="s">
        <v>11</v>
      </c>
      <c r="D37" s="38">
        <v>44863</v>
      </c>
      <c r="E37" s="207"/>
      <c r="F37" s="208"/>
      <c r="G37" s="208"/>
      <c r="H37" s="208"/>
      <c r="I37" s="208"/>
      <c r="J37" s="208"/>
      <c r="K37" s="208"/>
      <c r="L37" s="208"/>
      <c r="M37" s="461"/>
      <c r="N37" s="567"/>
      <c r="O37" s="191"/>
      <c r="P37" s="191"/>
      <c r="Q37" s="191"/>
      <c r="R37" s="191"/>
      <c r="S37" s="191"/>
      <c r="T37" s="191"/>
      <c r="U37" s="191"/>
      <c r="V37" s="191"/>
      <c r="W37" s="191"/>
    </row>
    <row r="38" spans="2:23" x14ac:dyDescent="0.2">
      <c r="B38" s="566"/>
      <c r="C38" s="420" t="s">
        <v>12</v>
      </c>
      <c r="D38" s="38">
        <v>44864</v>
      </c>
      <c r="E38" s="207"/>
      <c r="F38" s="208"/>
      <c r="G38" s="208"/>
      <c r="H38" s="208"/>
      <c r="I38" s="208"/>
      <c r="J38" s="208"/>
      <c r="K38" s="208"/>
      <c r="L38" s="208"/>
      <c r="M38" s="461"/>
      <c r="N38" s="567"/>
      <c r="O38" s="191"/>
      <c r="P38" s="191"/>
      <c r="Q38" s="191"/>
      <c r="R38" s="191"/>
      <c r="S38" s="191"/>
      <c r="T38" s="191"/>
      <c r="U38" s="191"/>
      <c r="V38" s="191"/>
      <c r="W38" s="191"/>
    </row>
    <row r="39" spans="2:23" ht="15.75" x14ac:dyDescent="0.2">
      <c r="B39" s="566"/>
      <c r="C39" s="428" t="s">
        <v>6</v>
      </c>
      <c r="D39" s="47">
        <v>44865</v>
      </c>
      <c r="E39" s="540" t="s">
        <v>72</v>
      </c>
      <c r="F39" s="541"/>
      <c r="G39" s="541"/>
      <c r="H39" s="541"/>
      <c r="I39" s="541"/>
      <c r="J39" s="541"/>
      <c r="K39" s="541"/>
      <c r="L39" s="541"/>
      <c r="M39" s="542"/>
      <c r="N39" s="567"/>
      <c r="O39" s="191"/>
      <c r="P39" s="191"/>
      <c r="Q39" s="191"/>
      <c r="R39" s="191"/>
      <c r="S39" s="191"/>
      <c r="T39" s="191"/>
      <c r="U39" s="191"/>
      <c r="V39" s="191"/>
      <c r="W39" s="191"/>
    </row>
    <row r="40" spans="2:23" x14ac:dyDescent="0.2">
      <c r="B40" s="566"/>
      <c r="C40" s="420" t="s">
        <v>7</v>
      </c>
      <c r="D40" s="38">
        <v>44866</v>
      </c>
      <c r="E40" s="207"/>
      <c r="F40" s="208"/>
      <c r="G40" s="208"/>
      <c r="H40" s="208"/>
      <c r="I40" s="208"/>
      <c r="J40" s="208"/>
      <c r="K40" s="208"/>
      <c r="L40" s="208"/>
      <c r="M40" s="461"/>
      <c r="N40" s="567"/>
      <c r="O40" s="191"/>
      <c r="P40" s="191"/>
      <c r="Q40" s="191"/>
      <c r="R40" s="191"/>
      <c r="S40" s="191"/>
      <c r="T40" s="191"/>
      <c r="U40" s="191"/>
      <c r="V40" s="191"/>
      <c r="W40" s="191"/>
    </row>
    <row r="41" spans="2:23" x14ac:dyDescent="0.2">
      <c r="B41" s="566"/>
      <c r="C41" s="415" t="s">
        <v>8</v>
      </c>
      <c r="D41" s="34">
        <v>44867</v>
      </c>
      <c r="E41" s="342" t="s">
        <v>331</v>
      </c>
      <c r="F41" s="342" t="s">
        <v>331</v>
      </c>
      <c r="G41" s="342" t="s">
        <v>331</v>
      </c>
      <c r="H41" s="543" t="s">
        <v>329</v>
      </c>
      <c r="I41" s="543" t="s">
        <v>329</v>
      </c>
      <c r="J41" s="48"/>
      <c r="K41" s="544" t="s">
        <v>340</v>
      </c>
      <c r="L41" s="544" t="s">
        <v>340</v>
      </c>
      <c r="M41" s="544" t="s">
        <v>340</v>
      </c>
      <c r="N41" s="567"/>
      <c r="O41" s="586"/>
      <c r="P41" s="587" t="s">
        <v>366</v>
      </c>
      <c r="Q41" s="191"/>
      <c r="R41" s="191"/>
      <c r="S41" s="191"/>
      <c r="T41" s="191"/>
      <c r="U41" s="191"/>
      <c r="V41" s="191"/>
      <c r="W41" s="191"/>
    </row>
    <row r="42" spans="2:23" x14ac:dyDescent="0.2">
      <c r="B42" s="566"/>
      <c r="C42" s="415" t="s">
        <v>9</v>
      </c>
      <c r="D42" s="34">
        <v>44868</v>
      </c>
      <c r="E42" s="342" t="s">
        <v>331</v>
      </c>
      <c r="F42" s="342" t="s">
        <v>331</v>
      </c>
      <c r="G42" s="543" t="s">
        <v>329</v>
      </c>
      <c r="H42" s="543" t="s">
        <v>329</v>
      </c>
      <c r="I42" s="543" t="s">
        <v>329</v>
      </c>
      <c r="J42" s="48"/>
      <c r="K42" s="544" t="s">
        <v>340</v>
      </c>
      <c r="L42" s="544" t="s">
        <v>340</v>
      </c>
      <c r="M42" s="544" t="s">
        <v>340</v>
      </c>
      <c r="N42" s="567"/>
      <c r="O42" s="191"/>
      <c r="P42" s="191"/>
      <c r="Q42" s="191"/>
      <c r="R42" s="191"/>
      <c r="S42" s="191"/>
      <c r="T42" s="191"/>
      <c r="U42" s="191"/>
      <c r="V42" s="191"/>
      <c r="W42" s="191"/>
    </row>
    <row r="43" spans="2:23" x14ac:dyDescent="0.2">
      <c r="B43" s="566"/>
      <c r="C43" s="415" t="s">
        <v>10</v>
      </c>
      <c r="D43" s="34">
        <v>44869</v>
      </c>
      <c r="E43" s="536" t="s">
        <v>333</v>
      </c>
      <c r="F43" s="536" t="s">
        <v>333</v>
      </c>
      <c r="G43" s="543" t="s">
        <v>329</v>
      </c>
      <c r="H43" s="543" t="s">
        <v>329</v>
      </c>
      <c r="I43" s="543" t="s">
        <v>329</v>
      </c>
      <c r="J43" s="48"/>
      <c r="K43" s="544" t="s">
        <v>340</v>
      </c>
      <c r="L43" s="544" t="s">
        <v>340</v>
      </c>
      <c r="M43" s="544" t="s">
        <v>340</v>
      </c>
      <c r="N43" s="567"/>
      <c r="O43" s="191"/>
      <c r="P43" s="191"/>
      <c r="Q43" s="191"/>
      <c r="R43" s="191"/>
      <c r="S43" s="191"/>
      <c r="T43" s="191"/>
      <c r="U43" s="191"/>
      <c r="V43" s="191"/>
      <c r="W43" s="191"/>
    </row>
    <row r="44" spans="2:23" x14ac:dyDescent="0.2">
      <c r="B44" s="566"/>
      <c r="C44" s="420" t="s">
        <v>11</v>
      </c>
      <c r="D44" s="38">
        <v>44870</v>
      </c>
      <c r="E44" s="207"/>
      <c r="F44" s="208"/>
      <c r="G44" s="208"/>
      <c r="H44" s="208"/>
      <c r="I44" s="208"/>
      <c r="J44" s="208"/>
      <c r="K44" s="208"/>
      <c r="L44" s="208"/>
      <c r="M44" s="461"/>
      <c r="N44" s="567"/>
      <c r="O44" s="191"/>
      <c r="P44" s="191"/>
      <c r="Q44" s="191"/>
      <c r="R44" s="191"/>
      <c r="S44" s="191"/>
      <c r="T44" s="191"/>
      <c r="U44" s="191"/>
      <c r="V44" s="191"/>
      <c r="W44" s="191"/>
    </row>
    <row r="45" spans="2:23" x14ac:dyDescent="0.2">
      <c r="B45" s="566"/>
      <c r="C45" s="420" t="s">
        <v>12</v>
      </c>
      <c r="D45" s="38">
        <v>44871</v>
      </c>
      <c r="E45" s="207"/>
      <c r="F45" s="208"/>
      <c r="G45" s="208"/>
      <c r="H45" s="208"/>
      <c r="I45" s="208"/>
      <c r="J45" s="208"/>
      <c r="K45" s="208"/>
      <c r="L45" s="208"/>
      <c r="M45" s="461"/>
      <c r="N45" s="567"/>
      <c r="O45" s="191"/>
      <c r="P45" s="191"/>
      <c r="Q45" s="191"/>
      <c r="R45" s="191"/>
      <c r="S45" s="191"/>
      <c r="T45" s="191"/>
      <c r="U45" s="191"/>
      <c r="V45" s="191"/>
      <c r="W45" s="191"/>
    </row>
    <row r="46" spans="2:23" x14ac:dyDescent="0.2">
      <c r="B46" s="566"/>
      <c r="C46" s="415" t="s">
        <v>6</v>
      </c>
      <c r="D46" s="34">
        <v>44872</v>
      </c>
      <c r="E46" s="278"/>
      <c r="F46" s="278"/>
      <c r="G46" s="278"/>
      <c r="H46" s="278"/>
      <c r="I46" s="278"/>
      <c r="J46" s="48"/>
      <c r="K46" s="278"/>
      <c r="L46" s="278"/>
      <c r="M46" s="278"/>
      <c r="N46" s="567"/>
      <c r="O46" s="191"/>
      <c r="P46" s="191"/>
      <c r="Q46" s="191"/>
      <c r="R46" s="191"/>
      <c r="S46" s="191"/>
      <c r="T46" s="191"/>
      <c r="U46" s="191"/>
      <c r="V46" s="191"/>
      <c r="W46" s="191"/>
    </row>
    <row r="47" spans="2:23" x14ac:dyDescent="0.2">
      <c r="B47" s="566"/>
      <c r="C47" s="415" t="s">
        <v>7</v>
      </c>
      <c r="D47" s="34">
        <v>44873</v>
      </c>
      <c r="E47" s="278"/>
      <c r="F47" s="278"/>
      <c r="G47" s="278"/>
      <c r="H47" s="278"/>
      <c r="I47" s="278"/>
      <c r="J47" s="48"/>
      <c r="K47" s="278"/>
      <c r="L47" s="278"/>
      <c r="M47" s="278"/>
      <c r="N47" s="567"/>
      <c r="O47" s="191"/>
      <c r="P47" s="191"/>
      <c r="Q47" s="191"/>
      <c r="R47" s="191"/>
      <c r="S47" s="191"/>
      <c r="T47" s="191"/>
      <c r="U47" s="191"/>
      <c r="V47" s="191"/>
      <c r="W47" s="191"/>
    </row>
    <row r="48" spans="2:23" x14ac:dyDescent="0.2">
      <c r="B48" s="566"/>
      <c r="C48" s="415" t="s">
        <v>8</v>
      </c>
      <c r="D48" s="34">
        <v>44874</v>
      </c>
      <c r="E48" s="278"/>
      <c r="F48" s="278"/>
      <c r="G48" s="278"/>
      <c r="H48" s="278"/>
      <c r="I48" s="278"/>
      <c r="J48" s="48"/>
      <c r="K48" s="278"/>
      <c r="L48" s="278"/>
      <c r="M48" s="278"/>
      <c r="N48" s="567"/>
      <c r="O48" s="191"/>
      <c r="P48" s="191"/>
      <c r="Q48" s="191"/>
      <c r="R48" s="191"/>
      <c r="S48" s="191"/>
      <c r="T48" s="191"/>
      <c r="U48" s="191"/>
      <c r="V48" s="191"/>
      <c r="W48" s="191"/>
    </row>
    <row r="49" spans="2:23" x14ac:dyDescent="0.2">
      <c r="B49" s="566"/>
      <c r="C49" s="415" t="s">
        <v>9</v>
      </c>
      <c r="D49" s="34">
        <v>44875</v>
      </c>
      <c r="E49" s="278"/>
      <c r="F49" s="278"/>
      <c r="G49" s="278"/>
      <c r="H49" s="278"/>
      <c r="I49" s="278"/>
      <c r="J49" s="48"/>
      <c r="K49" s="278"/>
      <c r="L49" s="278"/>
      <c r="M49" s="278"/>
      <c r="N49" s="567"/>
      <c r="O49" s="191"/>
      <c r="P49" s="191"/>
      <c r="Q49" s="191"/>
      <c r="R49" s="191"/>
      <c r="S49" s="191"/>
      <c r="T49" s="191"/>
      <c r="U49" s="191"/>
      <c r="V49" s="191"/>
      <c r="W49" s="191"/>
    </row>
    <row r="50" spans="2:23" x14ac:dyDescent="0.2">
      <c r="B50" s="566"/>
      <c r="C50" s="415" t="s">
        <v>10</v>
      </c>
      <c r="D50" s="34">
        <v>44876</v>
      </c>
      <c r="E50" s="278"/>
      <c r="F50" s="278"/>
      <c r="G50" s="278"/>
      <c r="H50" s="278"/>
      <c r="I50" s="278"/>
      <c r="J50" s="48"/>
      <c r="K50" s="278"/>
      <c r="L50" s="278"/>
      <c r="M50" s="278"/>
      <c r="N50" s="567"/>
      <c r="O50" s="191"/>
      <c r="P50" s="191"/>
      <c r="Q50" s="191"/>
      <c r="R50" s="191"/>
      <c r="S50" s="191"/>
      <c r="T50" s="191"/>
      <c r="U50" s="191"/>
      <c r="V50" s="191"/>
      <c r="W50" s="191"/>
    </row>
    <row r="51" spans="2:23" x14ac:dyDescent="0.2">
      <c r="B51" s="566"/>
      <c r="C51" s="420" t="s">
        <v>11</v>
      </c>
      <c r="D51" s="38">
        <v>44877</v>
      </c>
      <c r="E51" s="207"/>
      <c r="F51" s="208"/>
      <c r="G51" s="208"/>
      <c r="H51" s="208"/>
      <c r="I51" s="208"/>
      <c r="J51" s="208"/>
      <c r="K51" s="208"/>
      <c r="L51" s="208"/>
      <c r="M51" s="461"/>
      <c r="N51" s="567"/>
      <c r="O51" s="191"/>
      <c r="P51" s="191"/>
      <c r="Q51" s="191"/>
      <c r="R51" s="191"/>
      <c r="S51" s="191"/>
      <c r="T51" s="191"/>
      <c r="U51" s="191"/>
      <c r="V51" s="191"/>
      <c r="W51" s="191"/>
    </row>
    <row r="52" spans="2:23" x14ac:dyDescent="0.2">
      <c r="B52" s="566"/>
      <c r="C52" s="420" t="s">
        <v>12</v>
      </c>
      <c r="D52" s="38">
        <v>44878</v>
      </c>
      <c r="E52" s="207"/>
      <c r="F52" s="208"/>
      <c r="G52" s="208"/>
      <c r="H52" s="208"/>
      <c r="I52" s="208"/>
      <c r="J52" s="208"/>
      <c r="K52" s="208"/>
      <c r="L52" s="208"/>
      <c r="M52" s="461"/>
      <c r="N52" s="567"/>
      <c r="O52" s="191"/>
      <c r="P52" s="191"/>
      <c r="Q52" s="191"/>
      <c r="R52" s="191"/>
      <c r="S52" s="191"/>
      <c r="T52" s="191"/>
      <c r="U52" s="191"/>
      <c r="V52" s="191"/>
      <c r="W52" s="191"/>
    </row>
    <row r="53" spans="2:23" x14ac:dyDescent="0.2">
      <c r="B53" s="566"/>
      <c r="C53" s="415" t="s">
        <v>6</v>
      </c>
      <c r="D53" s="34">
        <v>44879</v>
      </c>
      <c r="E53" s="536" t="s">
        <v>333</v>
      </c>
      <c r="F53" s="536" t="s">
        <v>333</v>
      </c>
      <c r="G53" s="543" t="s">
        <v>329</v>
      </c>
      <c r="H53" s="543" t="s">
        <v>329</v>
      </c>
      <c r="I53" s="543" t="s">
        <v>329</v>
      </c>
      <c r="J53" s="48"/>
      <c r="K53" s="544" t="s">
        <v>340</v>
      </c>
      <c r="L53" s="544" t="s">
        <v>340</v>
      </c>
      <c r="M53" s="544" t="s">
        <v>340</v>
      </c>
      <c r="N53" s="567"/>
      <c r="O53" s="191"/>
      <c r="P53" s="191"/>
      <c r="Q53" s="191"/>
      <c r="R53" s="191"/>
      <c r="S53" s="191"/>
      <c r="T53" s="191"/>
      <c r="U53" s="191"/>
      <c r="V53" s="191"/>
      <c r="W53" s="191"/>
    </row>
    <row r="54" spans="2:23" x14ac:dyDescent="0.2">
      <c r="B54" s="566"/>
      <c r="C54" s="415" t="s">
        <v>7</v>
      </c>
      <c r="D54" s="34">
        <v>44880</v>
      </c>
      <c r="E54" s="536" t="s">
        <v>333</v>
      </c>
      <c r="F54" s="536" t="s">
        <v>333</v>
      </c>
      <c r="G54" s="536" t="s">
        <v>333</v>
      </c>
      <c r="H54" s="543" t="s">
        <v>329</v>
      </c>
      <c r="I54" s="543" t="s">
        <v>329</v>
      </c>
      <c r="J54" s="48"/>
      <c r="K54" s="544" t="s">
        <v>340</v>
      </c>
      <c r="L54" s="544" t="s">
        <v>340</v>
      </c>
      <c r="M54" s="544" t="s">
        <v>340</v>
      </c>
      <c r="N54" s="567"/>
      <c r="O54" s="191"/>
      <c r="P54" s="191"/>
      <c r="Q54" s="191"/>
      <c r="R54" s="191"/>
      <c r="S54" s="191"/>
      <c r="T54" s="191"/>
      <c r="U54" s="191"/>
      <c r="V54" s="191"/>
      <c r="W54" s="191"/>
    </row>
    <row r="55" spans="2:23" x14ac:dyDescent="0.2">
      <c r="B55" s="566"/>
      <c r="C55" s="415" t="s">
        <v>8</v>
      </c>
      <c r="D55" s="34">
        <v>44881</v>
      </c>
      <c r="E55" s="536" t="s">
        <v>333</v>
      </c>
      <c r="F55" s="536" t="s">
        <v>333</v>
      </c>
      <c r="G55" s="536" t="s">
        <v>333</v>
      </c>
      <c r="H55" s="543" t="s">
        <v>329</v>
      </c>
      <c r="I55" s="543" t="s">
        <v>329</v>
      </c>
      <c r="J55" s="48"/>
      <c r="K55" s="544" t="s">
        <v>340</v>
      </c>
      <c r="L55" s="544" t="s">
        <v>340</v>
      </c>
      <c r="M55" s="544" t="s">
        <v>340</v>
      </c>
      <c r="N55" s="567"/>
      <c r="O55" s="191"/>
      <c r="P55" s="191"/>
      <c r="Q55" s="191"/>
      <c r="R55" s="191"/>
      <c r="S55" s="191"/>
      <c r="T55" s="191"/>
      <c r="U55" s="191"/>
      <c r="V55" s="191"/>
      <c r="W55" s="191"/>
    </row>
    <row r="56" spans="2:23" x14ac:dyDescent="0.2">
      <c r="B56" s="566"/>
      <c r="C56" s="415" t="s">
        <v>9</v>
      </c>
      <c r="D56" s="34">
        <v>44882</v>
      </c>
      <c r="E56" s="536" t="s">
        <v>333</v>
      </c>
      <c r="F56" s="536" t="s">
        <v>333</v>
      </c>
      <c r="G56" s="555" t="s">
        <v>342</v>
      </c>
      <c r="H56" s="555" t="s">
        <v>342</v>
      </c>
      <c r="I56" s="555" t="s">
        <v>342</v>
      </c>
      <c r="J56" s="48"/>
      <c r="K56" s="544" t="s">
        <v>340</v>
      </c>
      <c r="L56" s="544" t="s">
        <v>340</v>
      </c>
      <c r="M56" s="544" t="s">
        <v>340</v>
      </c>
      <c r="N56" s="567"/>
      <c r="O56" s="191"/>
      <c r="P56" s="191"/>
      <c r="Q56" s="191"/>
      <c r="R56" s="191"/>
      <c r="S56" s="191"/>
      <c r="T56" s="191"/>
      <c r="U56" s="191"/>
      <c r="V56" s="191"/>
      <c r="W56" s="191"/>
    </row>
    <row r="57" spans="2:23" x14ac:dyDescent="0.2">
      <c r="B57" s="566"/>
      <c r="C57" s="415" t="s">
        <v>10</v>
      </c>
      <c r="D57" s="34">
        <v>44883</v>
      </c>
      <c r="E57" s="536" t="s">
        <v>333</v>
      </c>
      <c r="F57" s="536" t="s">
        <v>333</v>
      </c>
      <c r="G57" s="555" t="s">
        <v>342</v>
      </c>
      <c r="H57" s="555" t="s">
        <v>342</v>
      </c>
      <c r="I57" s="555" t="s">
        <v>342</v>
      </c>
      <c r="J57" s="48"/>
      <c r="K57" s="544" t="s">
        <v>340</v>
      </c>
      <c r="L57" s="544" t="s">
        <v>340</v>
      </c>
      <c r="M57" s="544" t="s">
        <v>340</v>
      </c>
      <c r="N57" s="567"/>
      <c r="O57" s="191"/>
      <c r="P57" s="191"/>
      <c r="Q57" s="191"/>
      <c r="R57" s="191"/>
      <c r="S57" s="191"/>
      <c r="T57" s="191"/>
      <c r="U57" s="191"/>
      <c r="V57" s="191"/>
      <c r="W57" s="191"/>
    </row>
    <row r="58" spans="2:23" x14ac:dyDescent="0.2">
      <c r="B58" s="566"/>
      <c r="C58" s="420" t="s">
        <v>11</v>
      </c>
      <c r="D58" s="38">
        <v>44884</v>
      </c>
      <c r="E58" s="207"/>
      <c r="F58" s="208"/>
      <c r="G58" s="208"/>
      <c r="H58" s="208"/>
      <c r="I58" s="208"/>
      <c r="J58" s="208"/>
      <c r="K58" s="208"/>
      <c r="L58" s="208"/>
      <c r="M58" s="461"/>
      <c r="N58" s="567"/>
      <c r="O58" s="191"/>
      <c r="P58" s="191"/>
      <c r="Q58" s="191"/>
      <c r="R58" s="191"/>
      <c r="S58" s="191"/>
      <c r="T58" s="191"/>
      <c r="U58" s="191"/>
      <c r="V58" s="191"/>
      <c r="W58" s="191"/>
    </row>
    <row r="59" spans="2:23" x14ac:dyDescent="0.2">
      <c r="B59" s="566"/>
      <c r="C59" s="420" t="s">
        <v>12</v>
      </c>
      <c r="D59" s="38">
        <v>44885</v>
      </c>
      <c r="E59" s="207"/>
      <c r="F59" s="208"/>
      <c r="G59" s="208"/>
      <c r="H59" s="208"/>
      <c r="I59" s="208"/>
      <c r="J59" s="208"/>
      <c r="K59" s="208"/>
      <c r="L59" s="208"/>
      <c r="M59" s="461"/>
      <c r="N59" s="567"/>
      <c r="O59" s="191"/>
      <c r="P59" s="191"/>
      <c r="Q59" s="191"/>
      <c r="R59" s="191"/>
      <c r="S59" s="191"/>
      <c r="T59" s="191"/>
      <c r="U59" s="191"/>
      <c r="V59" s="191"/>
      <c r="W59" s="191"/>
    </row>
    <row r="60" spans="2:23" x14ac:dyDescent="0.2">
      <c r="B60" s="566"/>
      <c r="C60" s="415" t="s">
        <v>6</v>
      </c>
      <c r="D60" s="34">
        <v>44886</v>
      </c>
      <c r="E60" s="269"/>
      <c r="F60" s="269"/>
      <c r="G60" s="269"/>
      <c r="H60" s="269"/>
      <c r="I60" s="48"/>
      <c r="J60" s="48"/>
      <c r="K60" s="269"/>
      <c r="L60" s="269"/>
      <c r="M60" s="269"/>
      <c r="N60" s="567"/>
      <c r="O60" s="191"/>
      <c r="P60" s="191"/>
      <c r="Q60" s="191"/>
      <c r="R60" s="191"/>
      <c r="S60" s="191"/>
      <c r="T60" s="191"/>
      <c r="U60" s="191"/>
      <c r="V60" s="191"/>
      <c r="W60" s="191"/>
    </row>
    <row r="61" spans="2:23" x14ac:dyDescent="0.2">
      <c r="B61" s="566"/>
      <c r="C61" s="415" t="s">
        <v>7</v>
      </c>
      <c r="D61" s="34">
        <v>44887</v>
      </c>
      <c r="E61" s="269"/>
      <c r="F61" s="269"/>
      <c r="G61" s="269"/>
      <c r="H61" s="269"/>
      <c r="I61" s="48"/>
      <c r="J61" s="48"/>
      <c r="K61" s="269"/>
      <c r="L61" s="269"/>
      <c r="M61" s="269"/>
      <c r="N61" s="567"/>
      <c r="O61" s="191"/>
      <c r="P61" s="191"/>
      <c r="Q61" s="191"/>
      <c r="R61" s="191"/>
      <c r="S61" s="191"/>
      <c r="T61" s="191"/>
      <c r="U61" s="191"/>
      <c r="V61" s="191"/>
      <c r="W61" s="191"/>
    </row>
    <row r="62" spans="2:23" x14ac:dyDescent="0.2">
      <c r="B62" s="566"/>
      <c r="C62" s="415" t="s">
        <v>8</v>
      </c>
      <c r="D62" s="34">
        <v>44888</v>
      </c>
      <c r="E62" s="269"/>
      <c r="F62" s="269"/>
      <c r="G62" s="269"/>
      <c r="H62" s="269"/>
      <c r="I62" s="48"/>
      <c r="J62" s="48"/>
      <c r="K62" s="269"/>
      <c r="L62" s="269"/>
      <c r="M62" s="269"/>
      <c r="N62" s="567"/>
      <c r="O62" s="191"/>
      <c r="P62" s="191"/>
      <c r="Q62" s="191"/>
      <c r="R62" s="191"/>
      <c r="S62" s="191"/>
      <c r="T62" s="191"/>
      <c r="U62" s="191"/>
      <c r="V62" s="191"/>
      <c r="W62" s="191"/>
    </row>
    <row r="63" spans="2:23" x14ac:dyDescent="0.2">
      <c r="B63" s="566"/>
      <c r="C63" s="415" t="s">
        <v>9</v>
      </c>
      <c r="D63" s="34">
        <v>44889</v>
      </c>
      <c r="E63" s="269"/>
      <c r="F63" s="269"/>
      <c r="G63" s="269"/>
      <c r="H63" s="269"/>
      <c r="I63" s="48"/>
      <c r="J63" s="48"/>
      <c r="K63" s="269"/>
      <c r="L63" s="269"/>
      <c r="M63" s="269"/>
      <c r="N63" s="567"/>
      <c r="O63" s="191"/>
      <c r="P63" s="191"/>
      <c r="Q63" s="191"/>
      <c r="R63" s="191"/>
      <c r="S63" s="191"/>
      <c r="T63" s="191"/>
      <c r="U63" s="191"/>
      <c r="V63" s="191"/>
      <c r="W63" s="191"/>
    </row>
    <row r="64" spans="2:23" x14ac:dyDescent="0.2">
      <c r="B64" s="566"/>
      <c r="C64" s="415" t="s">
        <v>10</v>
      </c>
      <c r="D64" s="34">
        <v>44890</v>
      </c>
      <c r="E64" s="278"/>
      <c r="F64" s="278"/>
      <c r="G64" s="278"/>
      <c r="H64" s="278"/>
      <c r="I64" s="278"/>
      <c r="J64" s="48"/>
      <c r="K64" s="278"/>
      <c r="L64" s="278"/>
      <c r="M64" s="278"/>
      <c r="N64" s="567"/>
      <c r="O64" s="191"/>
      <c r="P64" s="191"/>
      <c r="Q64" s="191"/>
      <c r="R64" s="191"/>
      <c r="S64" s="191"/>
      <c r="T64" s="191"/>
      <c r="U64" s="191"/>
      <c r="V64" s="191"/>
      <c r="W64" s="191"/>
    </row>
    <row r="65" spans="2:23" x14ac:dyDescent="0.2">
      <c r="B65" s="566"/>
      <c r="C65" s="420" t="s">
        <v>11</v>
      </c>
      <c r="D65" s="38">
        <v>44891</v>
      </c>
      <c r="E65" s="207"/>
      <c r="F65" s="208"/>
      <c r="G65" s="208"/>
      <c r="H65" s="208"/>
      <c r="I65" s="208"/>
      <c r="J65" s="208"/>
      <c r="K65" s="208"/>
      <c r="L65" s="208"/>
      <c r="M65" s="461"/>
      <c r="N65" s="567"/>
      <c r="O65" s="191"/>
      <c r="P65" s="191"/>
      <c r="Q65" s="191"/>
      <c r="R65" s="191"/>
      <c r="S65" s="191"/>
      <c r="T65" s="191"/>
      <c r="U65" s="191"/>
      <c r="V65" s="191"/>
      <c r="W65" s="191"/>
    </row>
    <row r="66" spans="2:23" x14ac:dyDescent="0.2">
      <c r="B66" s="566"/>
      <c r="C66" s="420" t="s">
        <v>12</v>
      </c>
      <c r="D66" s="38">
        <v>44892</v>
      </c>
      <c r="E66" s="207"/>
      <c r="F66" s="208"/>
      <c r="G66" s="208"/>
      <c r="H66" s="208"/>
      <c r="I66" s="208"/>
      <c r="J66" s="208"/>
      <c r="K66" s="208"/>
      <c r="L66" s="208"/>
      <c r="M66" s="461"/>
      <c r="N66" s="567"/>
      <c r="O66" s="191"/>
      <c r="P66" s="191"/>
      <c r="Q66" s="191"/>
      <c r="R66" s="191"/>
      <c r="S66" s="191"/>
      <c r="T66" s="191"/>
      <c r="U66" s="191"/>
      <c r="V66" s="191"/>
      <c r="W66" s="191"/>
    </row>
    <row r="67" spans="2:23" x14ac:dyDescent="0.2">
      <c r="B67" s="566"/>
      <c r="C67" s="415" t="s">
        <v>6</v>
      </c>
      <c r="D67" s="34">
        <v>44893</v>
      </c>
      <c r="E67" s="553" t="s">
        <v>326</v>
      </c>
      <c r="F67" s="553" t="s">
        <v>326</v>
      </c>
      <c r="G67" s="553" t="s">
        <v>326</v>
      </c>
      <c r="H67" s="555" t="s">
        <v>342</v>
      </c>
      <c r="I67" s="555" t="s">
        <v>342</v>
      </c>
      <c r="J67" s="48"/>
      <c r="K67" s="544" t="s">
        <v>340</v>
      </c>
      <c r="L67" s="544" t="s">
        <v>340</v>
      </c>
      <c r="M67" s="544" t="s">
        <v>340</v>
      </c>
      <c r="N67" s="567"/>
      <c r="O67" s="191"/>
      <c r="P67" s="191"/>
      <c r="Q67" s="191"/>
      <c r="R67" s="191"/>
      <c r="S67" s="191"/>
      <c r="T67" s="191"/>
      <c r="U67" s="191"/>
      <c r="V67" s="191"/>
      <c r="W67" s="191"/>
    </row>
    <row r="68" spans="2:23" x14ac:dyDescent="0.2">
      <c r="B68" s="566"/>
      <c r="C68" s="415" t="s">
        <v>7</v>
      </c>
      <c r="D68" s="34">
        <v>44894</v>
      </c>
      <c r="E68" s="269"/>
      <c r="F68" s="269"/>
      <c r="G68" s="269"/>
      <c r="H68" s="555" t="s">
        <v>342</v>
      </c>
      <c r="I68" s="588" t="s">
        <v>342</v>
      </c>
      <c r="J68" s="48"/>
      <c r="K68" s="544" t="s">
        <v>340</v>
      </c>
      <c r="L68" s="544" t="s">
        <v>340</v>
      </c>
      <c r="M68" s="544" t="s">
        <v>340</v>
      </c>
      <c r="N68" s="567"/>
      <c r="O68" s="191"/>
      <c r="P68" s="191"/>
      <c r="Q68" s="191"/>
      <c r="R68" s="191"/>
      <c r="S68" s="191"/>
      <c r="T68" s="191"/>
      <c r="U68" s="191"/>
      <c r="V68" s="191"/>
      <c r="W68" s="191"/>
    </row>
    <row r="69" spans="2:23" x14ac:dyDescent="0.2">
      <c r="B69" s="566"/>
      <c r="C69" s="426" t="s">
        <v>8</v>
      </c>
      <c r="D69" s="34">
        <v>44895</v>
      </c>
      <c r="E69" s="269"/>
      <c r="F69" s="553" t="s">
        <v>326</v>
      </c>
      <c r="G69" s="553" t="s">
        <v>326</v>
      </c>
      <c r="H69" s="555" t="s">
        <v>342</v>
      </c>
      <c r="I69" s="555" t="s">
        <v>342</v>
      </c>
      <c r="J69" s="48"/>
      <c r="K69" s="442" t="s">
        <v>327</v>
      </c>
      <c r="L69" s="442" t="s">
        <v>327</v>
      </c>
      <c r="M69" s="442" t="s">
        <v>327</v>
      </c>
      <c r="N69" s="567"/>
      <c r="O69" s="191"/>
      <c r="P69" s="191"/>
      <c r="Q69" s="191"/>
      <c r="R69" s="191"/>
      <c r="S69" s="191"/>
      <c r="T69" s="191"/>
      <c r="U69" s="191"/>
      <c r="V69" s="191"/>
      <c r="W69" s="191"/>
    </row>
    <row r="70" spans="2:23" x14ac:dyDescent="0.2">
      <c r="B70" s="566"/>
      <c r="C70" s="415" t="s">
        <v>9</v>
      </c>
      <c r="D70" s="34">
        <v>44896</v>
      </c>
      <c r="E70" s="553" t="s">
        <v>326</v>
      </c>
      <c r="F70" s="553" t="s">
        <v>326</v>
      </c>
      <c r="G70" s="553" t="s">
        <v>326</v>
      </c>
      <c r="H70" s="555" t="s">
        <v>342</v>
      </c>
      <c r="I70" s="555" t="s">
        <v>342</v>
      </c>
      <c r="J70" s="48"/>
      <c r="K70" s="442" t="s">
        <v>327</v>
      </c>
      <c r="L70" s="442" t="s">
        <v>327</v>
      </c>
      <c r="M70" s="442" t="s">
        <v>327</v>
      </c>
      <c r="N70" s="567"/>
      <c r="O70" s="191"/>
      <c r="P70" s="191"/>
      <c r="Q70" s="191"/>
      <c r="R70" s="191"/>
      <c r="S70" s="191"/>
      <c r="T70" s="191"/>
      <c r="U70" s="191"/>
      <c r="V70" s="191"/>
      <c r="W70" s="191"/>
    </row>
    <row r="71" spans="2:23" x14ac:dyDescent="0.2">
      <c r="B71" s="566"/>
      <c r="C71" s="415" t="s">
        <v>10</v>
      </c>
      <c r="D71" s="34">
        <v>44897</v>
      </c>
      <c r="E71" s="553" t="s">
        <v>326</v>
      </c>
      <c r="F71" s="553" t="s">
        <v>326</v>
      </c>
      <c r="G71" s="189" t="s">
        <v>338</v>
      </c>
      <c r="H71" s="189" t="s">
        <v>338</v>
      </c>
      <c r="I71" s="189" t="s">
        <v>338</v>
      </c>
      <c r="J71" s="48"/>
      <c r="K71" s="442" t="s">
        <v>327</v>
      </c>
      <c r="L71" s="442" t="s">
        <v>327</v>
      </c>
      <c r="M71" s="442" t="s">
        <v>327</v>
      </c>
      <c r="N71" s="567"/>
      <c r="O71" s="191"/>
      <c r="P71" s="191"/>
      <c r="Q71" s="191"/>
      <c r="R71" s="191"/>
      <c r="S71" s="191"/>
      <c r="T71" s="191"/>
      <c r="U71" s="191"/>
      <c r="V71" s="191"/>
      <c r="W71" s="191"/>
    </row>
    <row r="72" spans="2:23" x14ac:dyDescent="0.2">
      <c r="B72" s="566"/>
      <c r="C72" s="420" t="s">
        <v>11</v>
      </c>
      <c r="D72" s="38">
        <v>44898</v>
      </c>
      <c r="E72" s="207"/>
      <c r="F72" s="208"/>
      <c r="G72" s="208"/>
      <c r="H72" s="208"/>
      <c r="I72" s="208"/>
      <c r="J72" s="208"/>
      <c r="K72" s="208"/>
      <c r="L72" s="208"/>
      <c r="M72" s="461"/>
      <c r="N72" s="567"/>
      <c r="O72" s="191"/>
      <c r="P72" s="191"/>
      <c r="Q72" s="191"/>
      <c r="R72" s="191"/>
      <c r="S72" s="191"/>
      <c r="T72" s="191"/>
      <c r="U72" s="191"/>
      <c r="V72" s="191"/>
      <c r="W72" s="191"/>
    </row>
    <row r="73" spans="2:23" x14ac:dyDescent="0.2">
      <c r="B73" s="566"/>
      <c r="C73" s="420" t="s">
        <v>12</v>
      </c>
      <c r="D73" s="38">
        <v>44899</v>
      </c>
      <c r="E73" s="207"/>
      <c r="F73" s="208"/>
      <c r="G73" s="208"/>
      <c r="H73" s="208"/>
      <c r="I73" s="208"/>
      <c r="J73" s="208"/>
      <c r="K73" s="208"/>
      <c r="L73" s="208"/>
      <c r="M73" s="461"/>
      <c r="N73" s="567"/>
      <c r="O73" s="191"/>
      <c r="P73" s="191"/>
      <c r="Q73" s="191"/>
      <c r="R73" s="191"/>
      <c r="S73" s="191"/>
      <c r="T73" s="191"/>
      <c r="U73" s="191"/>
      <c r="V73" s="191"/>
      <c r="W73" s="191"/>
    </row>
    <row r="74" spans="2:23" x14ac:dyDescent="0.2">
      <c r="B74" s="566"/>
      <c r="C74" s="426" t="s">
        <v>6</v>
      </c>
      <c r="D74" s="34">
        <v>44900</v>
      </c>
      <c r="E74" s="269"/>
      <c r="F74" s="269"/>
      <c r="G74" s="269"/>
      <c r="H74" s="269"/>
      <c r="I74" s="48"/>
      <c r="J74" s="48"/>
      <c r="K74" s="269"/>
      <c r="L74" s="269"/>
      <c r="M74" s="269"/>
      <c r="N74" s="567"/>
      <c r="O74" s="191"/>
      <c r="P74" s="191"/>
      <c r="Q74" s="191"/>
      <c r="R74" s="191"/>
      <c r="S74" s="191"/>
      <c r="T74" s="191"/>
      <c r="U74" s="191"/>
      <c r="V74" s="191"/>
      <c r="W74" s="191"/>
    </row>
    <row r="75" spans="2:23" x14ac:dyDescent="0.2">
      <c r="B75" s="566"/>
      <c r="C75" s="426" t="s">
        <v>7</v>
      </c>
      <c r="D75" s="34">
        <v>44901</v>
      </c>
      <c r="E75" s="269"/>
      <c r="F75" s="269"/>
      <c r="G75" s="269"/>
      <c r="H75" s="269"/>
      <c r="I75" s="48"/>
      <c r="J75" s="48"/>
      <c r="K75" s="269"/>
      <c r="L75" s="269"/>
      <c r="M75" s="269"/>
      <c r="N75" s="567"/>
      <c r="O75" s="191"/>
      <c r="P75" s="191"/>
      <c r="Q75" s="191"/>
      <c r="R75" s="191"/>
      <c r="S75" s="191"/>
      <c r="T75" s="191"/>
      <c r="U75" s="191"/>
      <c r="V75" s="191"/>
      <c r="W75" s="191"/>
    </row>
    <row r="76" spans="2:23" x14ac:dyDescent="0.2">
      <c r="B76" s="566"/>
      <c r="C76" s="426" t="s">
        <v>8</v>
      </c>
      <c r="D76" s="34">
        <v>44902</v>
      </c>
      <c r="E76" s="278"/>
      <c r="F76" s="278"/>
      <c r="G76" s="278"/>
      <c r="H76" s="278"/>
      <c r="I76" s="278"/>
      <c r="J76" s="48"/>
      <c r="K76" s="278"/>
      <c r="L76" s="278"/>
      <c r="M76" s="278"/>
      <c r="N76" s="567"/>
      <c r="O76" s="191"/>
      <c r="P76" s="191"/>
      <c r="Q76" s="191"/>
      <c r="R76" s="191"/>
      <c r="S76" s="191"/>
      <c r="T76" s="191"/>
      <c r="U76" s="191"/>
      <c r="V76" s="191"/>
      <c r="W76" s="191"/>
    </row>
    <row r="77" spans="2:23" x14ac:dyDescent="0.2">
      <c r="B77" s="566"/>
      <c r="C77" s="420" t="s">
        <v>9</v>
      </c>
      <c r="D77" s="38">
        <v>44903</v>
      </c>
      <c r="E77" s="207"/>
      <c r="F77" s="208"/>
      <c r="G77" s="208"/>
      <c r="H77" s="208"/>
      <c r="I77" s="208"/>
      <c r="J77" s="208"/>
      <c r="K77" s="208"/>
      <c r="L77" s="208"/>
      <c r="M77" s="461"/>
      <c r="N77" s="567"/>
      <c r="O77" s="191"/>
      <c r="P77" s="191"/>
      <c r="Q77" s="191"/>
      <c r="R77" s="191"/>
      <c r="S77" s="191"/>
      <c r="T77" s="191"/>
      <c r="U77" s="191"/>
      <c r="V77" s="191"/>
      <c r="W77" s="191"/>
    </row>
    <row r="78" spans="2:23" ht="15.75" x14ac:dyDescent="0.2">
      <c r="B78" s="566"/>
      <c r="C78" s="428" t="s">
        <v>10</v>
      </c>
      <c r="D78" s="47">
        <v>44904</v>
      </c>
      <c r="E78" s="540" t="s">
        <v>72</v>
      </c>
      <c r="F78" s="541"/>
      <c r="G78" s="541"/>
      <c r="H78" s="541"/>
      <c r="I78" s="541"/>
      <c r="J78" s="541"/>
      <c r="K78" s="541"/>
      <c r="L78" s="541"/>
      <c r="M78" s="542"/>
      <c r="N78" s="567"/>
      <c r="O78" s="191"/>
      <c r="P78" s="191"/>
      <c r="Q78" s="191"/>
      <c r="R78" s="191"/>
      <c r="S78" s="191"/>
      <c r="T78" s="191"/>
      <c r="U78" s="191"/>
      <c r="V78" s="191"/>
      <c r="W78" s="191"/>
    </row>
    <row r="79" spans="2:23" x14ac:dyDescent="0.2">
      <c r="B79" s="566"/>
      <c r="C79" s="420" t="s">
        <v>11</v>
      </c>
      <c r="D79" s="38">
        <v>44905</v>
      </c>
      <c r="E79" s="207"/>
      <c r="F79" s="208"/>
      <c r="G79" s="208"/>
      <c r="H79" s="208"/>
      <c r="I79" s="208"/>
      <c r="J79" s="208"/>
      <c r="K79" s="208"/>
      <c r="L79" s="208"/>
      <c r="M79" s="461"/>
      <c r="N79" s="567"/>
      <c r="O79" s="191"/>
      <c r="P79" s="191"/>
      <c r="Q79" s="191"/>
      <c r="R79" s="191"/>
      <c r="S79" s="191"/>
      <c r="T79" s="191"/>
      <c r="U79" s="191"/>
      <c r="V79" s="191"/>
      <c r="W79" s="191"/>
    </row>
    <row r="80" spans="2:23" x14ac:dyDescent="0.2">
      <c r="B80" s="566"/>
      <c r="C80" s="420" t="s">
        <v>12</v>
      </c>
      <c r="D80" s="38">
        <v>44906</v>
      </c>
      <c r="E80" s="207"/>
      <c r="F80" s="208"/>
      <c r="G80" s="208"/>
      <c r="H80" s="208"/>
      <c r="I80" s="208"/>
      <c r="J80" s="208"/>
      <c r="K80" s="208"/>
      <c r="L80" s="208"/>
      <c r="M80" s="461"/>
      <c r="N80" s="567"/>
      <c r="O80" s="191"/>
      <c r="P80" s="191"/>
      <c r="Q80" s="191"/>
      <c r="R80" s="191"/>
      <c r="S80" s="191"/>
      <c r="T80" s="191"/>
      <c r="U80" s="191"/>
      <c r="V80" s="191"/>
      <c r="W80" s="191"/>
    </row>
    <row r="81" spans="2:23" x14ac:dyDescent="0.2">
      <c r="B81" s="566"/>
      <c r="C81" s="426" t="s">
        <v>6</v>
      </c>
      <c r="D81" s="34">
        <v>44907</v>
      </c>
      <c r="E81" s="442" t="s">
        <v>327</v>
      </c>
      <c r="F81" s="442" t="s">
        <v>327</v>
      </c>
      <c r="G81" s="442" t="s">
        <v>327</v>
      </c>
      <c r="H81" s="189" t="s">
        <v>338</v>
      </c>
      <c r="I81" s="189" t="s">
        <v>338</v>
      </c>
      <c r="J81" s="48"/>
      <c r="K81" s="544" t="s">
        <v>340</v>
      </c>
      <c r="L81" s="544" t="s">
        <v>340</v>
      </c>
      <c r="M81" s="544" t="s">
        <v>340</v>
      </c>
      <c r="N81" s="567"/>
      <c r="O81" s="191"/>
      <c r="P81" s="191"/>
      <c r="Q81" s="191"/>
      <c r="R81" s="191"/>
      <c r="S81" s="191"/>
      <c r="T81" s="191"/>
      <c r="U81" s="191"/>
      <c r="V81" s="191"/>
      <c r="W81" s="191"/>
    </row>
    <row r="82" spans="2:23" x14ac:dyDescent="0.2">
      <c r="B82" s="566"/>
      <c r="C82" s="426" t="s">
        <v>7</v>
      </c>
      <c r="D82" s="34">
        <v>44908</v>
      </c>
      <c r="E82" s="442" t="s">
        <v>327</v>
      </c>
      <c r="F82" s="442" t="s">
        <v>327</v>
      </c>
      <c r="G82" s="442" t="s">
        <v>327</v>
      </c>
      <c r="H82" s="189" t="s">
        <v>338</v>
      </c>
      <c r="I82" s="189" t="s">
        <v>338</v>
      </c>
      <c r="J82" s="189" t="s">
        <v>338</v>
      </c>
      <c r="K82" s="191"/>
      <c r="L82" s="544" t="s">
        <v>340</v>
      </c>
      <c r="M82" s="544" t="s">
        <v>340</v>
      </c>
      <c r="N82" s="567"/>
      <c r="O82" s="191"/>
      <c r="P82" s="191"/>
      <c r="Q82" s="191"/>
      <c r="R82" s="191"/>
      <c r="S82" s="191"/>
      <c r="T82" s="191"/>
      <c r="U82" s="191"/>
      <c r="V82" s="191"/>
      <c r="W82" s="191"/>
    </row>
    <row r="83" spans="2:23" x14ac:dyDescent="0.2">
      <c r="B83" s="566"/>
      <c r="C83" s="426" t="s">
        <v>8</v>
      </c>
      <c r="D83" s="34">
        <v>44909</v>
      </c>
      <c r="E83" s="553" t="s">
        <v>326</v>
      </c>
      <c r="F83" s="553" t="s">
        <v>326</v>
      </c>
      <c r="G83" s="189" t="s">
        <v>338</v>
      </c>
      <c r="H83" s="189" t="s">
        <v>338</v>
      </c>
      <c r="I83" s="189" t="s">
        <v>338</v>
      </c>
      <c r="J83" s="48"/>
      <c r="K83" s="442" t="s">
        <v>327</v>
      </c>
      <c r="L83" s="442" t="s">
        <v>327</v>
      </c>
      <c r="M83" s="442" t="s">
        <v>327</v>
      </c>
      <c r="N83" s="567"/>
      <c r="O83" s="191"/>
      <c r="P83" s="191"/>
      <c r="Q83" s="191"/>
      <c r="R83" s="191"/>
      <c r="S83" s="191"/>
      <c r="T83" s="191"/>
      <c r="U83" s="191"/>
      <c r="V83" s="191"/>
      <c r="W83" s="191"/>
    </row>
    <row r="84" spans="2:23" x14ac:dyDescent="0.2">
      <c r="B84" s="566"/>
      <c r="C84" s="426" t="s">
        <v>9</v>
      </c>
      <c r="D84" s="34">
        <v>44910</v>
      </c>
      <c r="E84" s="553" t="s">
        <v>326</v>
      </c>
      <c r="F84" s="553" t="s">
        <v>326</v>
      </c>
      <c r="G84" s="189" t="s">
        <v>338</v>
      </c>
      <c r="H84" s="189" t="s">
        <v>338</v>
      </c>
      <c r="I84" s="189" t="s">
        <v>338</v>
      </c>
      <c r="J84" s="48"/>
      <c r="K84" s="442" t="s">
        <v>327</v>
      </c>
      <c r="L84" s="442" t="s">
        <v>327</v>
      </c>
      <c r="M84" s="442" t="s">
        <v>327</v>
      </c>
      <c r="N84" s="567"/>
      <c r="O84" s="191"/>
      <c r="P84" s="191"/>
      <c r="Q84" s="191"/>
      <c r="R84" s="191"/>
      <c r="S84" s="191"/>
      <c r="T84" s="191"/>
      <c r="U84" s="191"/>
      <c r="V84" s="191"/>
      <c r="W84" s="191"/>
    </row>
    <row r="85" spans="2:23" ht="13.5" thickBot="1" x14ac:dyDescent="0.25">
      <c r="B85" s="568"/>
      <c r="C85" s="465" t="s">
        <v>10</v>
      </c>
      <c r="D85" s="83">
        <v>44911</v>
      </c>
      <c r="E85" s="584"/>
      <c r="F85" s="584"/>
      <c r="G85" s="584"/>
      <c r="H85" s="584"/>
      <c r="I85" s="584"/>
      <c r="J85" s="84"/>
      <c r="K85" s="584"/>
      <c r="L85" s="584"/>
      <c r="M85" s="584"/>
      <c r="N85" s="570"/>
      <c r="O85" s="191"/>
      <c r="P85" s="191"/>
      <c r="Q85" s="191"/>
      <c r="R85" s="191"/>
      <c r="S85" s="191"/>
      <c r="T85" s="191"/>
      <c r="U85" s="191"/>
      <c r="V85" s="191"/>
      <c r="W85" s="191"/>
    </row>
    <row r="86" spans="2:23" ht="16.5" thickBot="1" x14ac:dyDescent="0.25">
      <c r="B86" s="197" t="s">
        <v>112</v>
      </c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9"/>
      <c r="O86" s="191"/>
      <c r="P86" s="191"/>
      <c r="Q86" s="191"/>
      <c r="R86" s="191"/>
      <c r="S86" s="191"/>
      <c r="T86" s="191"/>
      <c r="U86" s="191"/>
      <c r="V86" s="191"/>
      <c r="W86" s="191"/>
    </row>
    <row r="87" spans="2:23" ht="15" x14ac:dyDescent="0.2">
      <c r="B87" s="194" t="s">
        <v>59</v>
      </c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6"/>
      <c r="O87" s="571"/>
      <c r="P87" s="571"/>
      <c r="Q87" s="571"/>
      <c r="R87" s="571"/>
      <c r="S87" s="571"/>
      <c r="T87" s="571"/>
      <c r="U87" s="571"/>
      <c r="V87" s="571"/>
      <c r="W87" s="571"/>
    </row>
    <row r="88" spans="2:23" ht="15.75" thickBot="1" x14ac:dyDescent="0.25">
      <c r="B88" s="197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9"/>
      <c r="O88" s="571"/>
      <c r="P88" s="571"/>
      <c r="Q88" s="571"/>
      <c r="R88" s="571"/>
      <c r="S88" s="571"/>
      <c r="T88" s="571"/>
      <c r="U88" s="571"/>
      <c r="V88" s="571"/>
      <c r="W88" s="571"/>
    </row>
    <row r="89" spans="2:23" ht="20.25" x14ac:dyDescent="0.2">
      <c r="C89" s="589"/>
      <c r="D89" s="589"/>
      <c r="E89" s="589"/>
      <c r="F89" s="589"/>
      <c r="G89" s="589"/>
      <c r="H89" s="589"/>
      <c r="I89" s="589"/>
      <c r="J89" s="589"/>
      <c r="K89" s="589"/>
      <c r="L89" s="589"/>
      <c r="M89" s="589"/>
      <c r="N89" s="589"/>
    </row>
    <row r="90" spans="2:23" x14ac:dyDescent="0.2">
      <c r="L90" s="191"/>
      <c r="M90"/>
    </row>
    <row r="91" spans="2:23" x14ac:dyDescent="0.2">
      <c r="L91" s="191"/>
      <c r="M91"/>
    </row>
    <row r="92" spans="2:23" x14ac:dyDescent="0.2">
      <c r="M92"/>
    </row>
    <row r="93" spans="2:23" x14ac:dyDescent="0.2">
      <c r="M93" s="191"/>
    </row>
    <row r="94" spans="2:23" x14ac:dyDescent="0.2">
      <c r="M94" s="191"/>
    </row>
    <row r="95" spans="2:23" x14ac:dyDescent="0.2">
      <c r="M95" s="191"/>
    </row>
    <row r="96" spans="2:23" x14ac:dyDescent="0.2">
      <c r="M96" s="191"/>
    </row>
    <row r="97" spans="13:13" x14ac:dyDescent="0.2">
      <c r="M97" s="191"/>
    </row>
    <row r="98" spans="13:13" x14ac:dyDescent="0.2">
      <c r="M98" s="191"/>
    </row>
    <row r="99" spans="13:13" x14ac:dyDescent="0.2">
      <c r="M99" s="191"/>
    </row>
  </sheetData>
  <mergeCells count="42">
    <mergeCell ref="E79:M79"/>
    <mergeCell ref="E80:M80"/>
    <mergeCell ref="B86:N86"/>
    <mergeCell ref="B87:N88"/>
    <mergeCell ref="E65:M65"/>
    <mergeCell ref="E66:M66"/>
    <mergeCell ref="E72:M72"/>
    <mergeCell ref="E73:M73"/>
    <mergeCell ref="E77:M77"/>
    <mergeCell ref="E78:M78"/>
    <mergeCell ref="E44:M44"/>
    <mergeCell ref="E45:M45"/>
    <mergeCell ref="E51:M51"/>
    <mergeCell ref="E52:M52"/>
    <mergeCell ref="E58:M58"/>
    <mergeCell ref="E59:M59"/>
    <mergeCell ref="E30:M30"/>
    <mergeCell ref="E31:M31"/>
    <mergeCell ref="E37:M37"/>
    <mergeCell ref="E38:M38"/>
    <mergeCell ref="E39:M39"/>
    <mergeCell ref="E40:M40"/>
    <mergeCell ref="B7:C7"/>
    <mergeCell ref="B8:C8"/>
    <mergeCell ref="B9:N9"/>
    <mergeCell ref="B10:B85"/>
    <mergeCell ref="C10:D10"/>
    <mergeCell ref="N10:N85"/>
    <mergeCell ref="E16:M16"/>
    <mergeCell ref="E17:M17"/>
    <mergeCell ref="E23:M23"/>
    <mergeCell ref="E24:M24"/>
    <mergeCell ref="B2:N2"/>
    <mergeCell ref="B3:N3"/>
    <mergeCell ref="B4:N4"/>
    <mergeCell ref="B5:N5"/>
    <mergeCell ref="B6:C6"/>
    <mergeCell ref="D6:F6"/>
    <mergeCell ref="G6:H6"/>
    <mergeCell ref="I6:J6"/>
    <mergeCell ref="K6:L6"/>
    <mergeCell ref="M6:N6"/>
  </mergeCells>
  <conditionalFormatting sqref="K12:M12">
    <cfRule type="expression" dxfId="9" priority="9" stopIfTrue="1">
      <formula>NOT(MONTH(K12)=$C$42)</formula>
    </cfRule>
    <cfRule type="expression" dxfId="8" priority="10" stopIfTrue="1">
      <formula>MATCH(K12,(((#REF!))),0)&gt;0</formula>
    </cfRule>
  </conditionalFormatting>
  <conditionalFormatting sqref="K14:M14">
    <cfRule type="expression" dxfId="7" priority="7" stopIfTrue="1">
      <formula>NOT(MONTH(K14)=$C$42)</formula>
    </cfRule>
    <cfRule type="expression" dxfId="6" priority="8" stopIfTrue="1">
      <formula>MATCH(K14,(((#REF!))),0)&gt;0</formula>
    </cfRule>
  </conditionalFormatting>
  <conditionalFormatting sqref="K26:M26">
    <cfRule type="expression" dxfId="5" priority="5" stopIfTrue="1">
      <formula>NOT(MONTH(K26)=$C$42)</formula>
    </cfRule>
    <cfRule type="expression" dxfId="4" priority="6" stopIfTrue="1">
      <formula>MATCH(K26,(((#REF!))),0)&gt;0</formula>
    </cfRule>
  </conditionalFormatting>
  <conditionalFormatting sqref="K27:L27">
    <cfRule type="expression" dxfId="3" priority="3" stopIfTrue="1">
      <formula>NOT(MONTH(K27)=$C$42)</formula>
    </cfRule>
    <cfRule type="expression" dxfId="2" priority="4" stopIfTrue="1">
      <formula>MATCH(K27,(((#REF!))),0)&gt;0</formula>
    </cfRule>
  </conditionalFormatting>
  <conditionalFormatting sqref="K13:M13">
    <cfRule type="expression" dxfId="1" priority="1" stopIfTrue="1">
      <formula>NOT(MONTH(K13)=$C$42)</formula>
    </cfRule>
    <cfRule type="expression" dxfId="0" priority="2" stopIfTrue="1">
      <formula>MATCH(K13,(((#REF!))),0)&gt;0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D1235-60E9-4122-B388-F9680212C01C}">
  <sheetPr>
    <tabColor rgb="FF7030A0"/>
  </sheetPr>
  <dimension ref="B1:T875"/>
  <sheetViews>
    <sheetView workbookViewId="0">
      <selection activeCell="B1" sqref="B1:T1048576"/>
    </sheetView>
  </sheetViews>
  <sheetFormatPr defaultRowHeight="12.75" x14ac:dyDescent="0.2"/>
  <cols>
    <col min="2" max="2" width="16.85546875" style="1" customWidth="1"/>
    <col min="3" max="8" width="18.85546875" style="1" customWidth="1"/>
    <col min="9" max="10" width="18.85546875" style="2" customWidth="1"/>
    <col min="11" max="12" width="18.85546875" style="1" customWidth="1"/>
    <col min="13" max="13" width="18.85546875" style="163" customWidth="1"/>
    <col min="14" max="14" width="18.85546875" customWidth="1"/>
    <col min="15" max="17" width="8.85546875"/>
    <col min="18" max="18" width="21" customWidth="1"/>
  </cols>
  <sheetData>
    <row r="1" spans="2:20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20" ht="23.25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2:20" ht="20.25" x14ac:dyDescent="0.2">
      <c r="B3" s="96" t="s">
        <v>15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98"/>
    </row>
    <row r="4" spans="2:20" ht="19.5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2:20" ht="24" thickBot="1" x14ac:dyDescent="0.25">
      <c r="B5" s="116" t="s">
        <v>350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</row>
    <row r="6" spans="2:20" ht="53.25" customHeight="1" x14ac:dyDescent="0.2">
      <c r="B6" s="110" t="s">
        <v>127</v>
      </c>
      <c r="C6" s="111"/>
      <c r="D6" s="520" t="s">
        <v>297</v>
      </c>
      <c r="E6" s="520"/>
      <c r="F6" s="520"/>
      <c r="G6" s="388" t="s">
        <v>298</v>
      </c>
      <c r="H6" s="388"/>
      <c r="I6" s="389" t="s">
        <v>299</v>
      </c>
      <c r="J6" s="389"/>
      <c r="K6" s="361" t="s">
        <v>300</v>
      </c>
      <c r="L6" s="361"/>
      <c r="M6" s="248" t="s">
        <v>301</v>
      </c>
      <c r="N6" s="521"/>
    </row>
    <row r="7" spans="2:20" ht="48" x14ac:dyDescent="0.2">
      <c r="B7" s="112" t="s">
        <v>13</v>
      </c>
      <c r="C7" s="113"/>
      <c r="D7" s="393" t="s">
        <v>302</v>
      </c>
      <c r="E7" s="394" t="s">
        <v>303</v>
      </c>
      <c r="F7" s="522" t="s">
        <v>304</v>
      </c>
      <c r="G7" s="523" t="s">
        <v>305</v>
      </c>
      <c r="H7" s="524" t="s">
        <v>306</v>
      </c>
      <c r="I7" s="399" t="s">
        <v>307</v>
      </c>
      <c r="J7" s="525" t="s">
        <v>308</v>
      </c>
      <c r="K7" s="401" t="s">
        <v>309</v>
      </c>
      <c r="L7" s="526" t="s">
        <v>310</v>
      </c>
      <c r="M7" s="527" t="s">
        <v>311</v>
      </c>
      <c r="N7" s="528" t="s">
        <v>312</v>
      </c>
    </row>
    <row r="8" spans="2:20" ht="24.75" thickBot="1" x14ac:dyDescent="0.25">
      <c r="B8" s="147" t="s">
        <v>14</v>
      </c>
      <c r="C8" s="148"/>
      <c r="D8" s="84" t="s">
        <v>351</v>
      </c>
      <c r="E8" s="84" t="s">
        <v>352</v>
      </c>
      <c r="F8" s="84" t="s">
        <v>314</v>
      </c>
      <c r="G8" s="84" t="s">
        <v>353</v>
      </c>
      <c r="H8" s="84" t="s">
        <v>316</v>
      </c>
      <c r="I8" s="84" t="s">
        <v>354</v>
      </c>
      <c r="J8" s="84" t="s">
        <v>318</v>
      </c>
      <c r="K8" s="84" t="s">
        <v>355</v>
      </c>
      <c r="L8" s="84" t="s">
        <v>356</v>
      </c>
      <c r="M8" s="84" t="s">
        <v>357</v>
      </c>
      <c r="N8" s="193" t="s">
        <v>358</v>
      </c>
    </row>
    <row r="9" spans="2:20" ht="54.75" customHeight="1" thickBot="1" x14ac:dyDescent="0.25">
      <c r="B9" s="575" t="s">
        <v>359</v>
      </c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7"/>
    </row>
    <row r="10" spans="2:20" x14ac:dyDescent="0.2">
      <c r="B10" s="546"/>
      <c r="C10" s="154" t="s">
        <v>17</v>
      </c>
      <c r="D10" s="154"/>
      <c r="E10" s="72" t="s">
        <v>19</v>
      </c>
      <c r="F10" s="72" t="s">
        <v>0</v>
      </c>
      <c r="G10" s="72" t="s">
        <v>1</v>
      </c>
      <c r="H10" s="72" t="s">
        <v>2</v>
      </c>
      <c r="I10" s="72" t="s">
        <v>3</v>
      </c>
      <c r="J10" s="72" t="s">
        <v>20</v>
      </c>
      <c r="K10" s="72" t="s">
        <v>4</v>
      </c>
      <c r="L10" s="92" t="s">
        <v>5</v>
      </c>
      <c r="M10" s="92" t="s">
        <v>16</v>
      </c>
      <c r="N10" s="484"/>
      <c r="O10" s="191"/>
      <c r="P10" s="191"/>
      <c r="Q10" s="191" t="s">
        <v>324</v>
      </c>
      <c r="R10" s="191">
        <f>COUNTIF(C9:O91,"Medicina urg.")</f>
        <v>14</v>
      </c>
      <c r="S10" s="191"/>
      <c r="T10" s="191"/>
    </row>
    <row r="11" spans="2:20" x14ac:dyDescent="0.2">
      <c r="B11" s="551"/>
      <c r="C11" s="415" t="s">
        <v>6</v>
      </c>
      <c r="D11" s="34">
        <v>44837</v>
      </c>
      <c r="E11" s="269"/>
      <c r="F11" s="269"/>
      <c r="G11" s="269"/>
      <c r="H11" s="269"/>
      <c r="I11" s="48"/>
      <c r="J11" s="48"/>
      <c r="K11" s="269"/>
      <c r="L11" s="269"/>
      <c r="M11" s="269"/>
      <c r="N11" s="487"/>
      <c r="O11" s="191"/>
      <c r="P11" s="191"/>
      <c r="Q11" s="191" t="s">
        <v>325</v>
      </c>
      <c r="R11" s="191">
        <f>COUNTIF(C9:O91,"Chir. Urgenza")</f>
        <v>14</v>
      </c>
      <c r="S11" s="191"/>
      <c r="T11" s="191"/>
    </row>
    <row r="12" spans="2:20" x14ac:dyDescent="0.2">
      <c r="B12" s="551"/>
      <c r="C12" s="415" t="s">
        <v>7</v>
      </c>
      <c r="D12" s="34">
        <v>44838</v>
      </c>
      <c r="E12" s="269"/>
      <c r="F12" s="269"/>
      <c r="G12" s="269"/>
      <c r="H12" s="269"/>
      <c r="I12" s="48"/>
      <c r="J12" s="48"/>
      <c r="K12" s="269"/>
      <c r="L12" s="269"/>
      <c r="M12" s="269"/>
      <c r="N12" s="487"/>
      <c r="O12" s="191"/>
      <c r="P12" s="191"/>
      <c r="Q12" s="191" t="s">
        <v>326</v>
      </c>
      <c r="R12" s="191">
        <f>COUNTIF(C9:O92,"Anestesiologia")</f>
        <v>14</v>
      </c>
      <c r="S12" s="191"/>
      <c r="T12" s="191"/>
    </row>
    <row r="13" spans="2:20" x14ac:dyDescent="0.2">
      <c r="B13" s="551"/>
      <c r="C13" s="415" t="s">
        <v>8</v>
      </c>
      <c r="D13" s="34">
        <v>44839</v>
      </c>
      <c r="E13" s="269"/>
      <c r="F13" s="269"/>
      <c r="G13" s="269"/>
      <c r="H13" s="269"/>
      <c r="I13" s="48"/>
      <c r="J13" s="48"/>
      <c r="K13" s="269"/>
      <c r="L13" s="269"/>
      <c r="M13" s="269"/>
      <c r="N13" s="487"/>
      <c r="O13" s="191"/>
      <c r="P13" s="191"/>
      <c r="Q13" s="191" t="s">
        <v>327</v>
      </c>
      <c r="R13" s="191">
        <f>COUNTIF(C9:O93,"Mal. Sangue")</f>
        <v>21</v>
      </c>
      <c r="S13" s="191"/>
      <c r="T13" s="191"/>
    </row>
    <row r="14" spans="2:20" x14ac:dyDescent="0.2">
      <c r="B14" s="551"/>
      <c r="C14" s="415" t="s">
        <v>9</v>
      </c>
      <c r="D14" s="34">
        <v>44840</v>
      </c>
      <c r="E14" s="269"/>
      <c r="F14" s="269"/>
      <c r="G14" s="269"/>
      <c r="H14" s="269"/>
      <c r="I14" s="48"/>
      <c r="J14" s="48"/>
      <c r="K14" s="269"/>
      <c r="L14" s="269"/>
      <c r="M14" s="269"/>
      <c r="N14" s="487"/>
      <c r="O14" s="191"/>
      <c r="P14" s="191"/>
      <c r="Q14" s="191" t="s">
        <v>328</v>
      </c>
      <c r="R14" s="191">
        <f>COUNTIF(C9:O94,"Oncologia")</f>
        <v>14</v>
      </c>
      <c r="S14" s="191"/>
      <c r="T14" s="191"/>
    </row>
    <row r="15" spans="2:20" x14ac:dyDescent="0.2">
      <c r="B15" s="551"/>
      <c r="C15" s="415" t="s">
        <v>10</v>
      </c>
      <c r="D15" s="34">
        <v>44841</v>
      </c>
      <c r="E15" s="269"/>
      <c r="F15" s="269"/>
      <c r="G15" s="269"/>
      <c r="H15" s="269"/>
      <c r="I15" s="48"/>
      <c r="J15" s="48"/>
      <c r="K15" s="269"/>
      <c r="L15" s="269"/>
      <c r="M15" s="269"/>
      <c r="N15" s="487"/>
      <c r="O15" s="191"/>
      <c r="P15" s="191"/>
      <c r="Q15" s="191" t="s">
        <v>329</v>
      </c>
      <c r="R15" s="191">
        <f>COUNTIF(C9:O95,"Geriatria")</f>
        <v>21</v>
      </c>
      <c r="S15" s="191"/>
      <c r="T15" s="191"/>
    </row>
    <row r="16" spans="2:20" x14ac:dyDescent="0.2">
      <c r="B16" s="551"/>
      <c r="C16" s="420" t="s">
        <v>11</v>
      </c>
      <c r="D16" s="38">
        <v>44842</v>
      </c>
      <c r="E16" s="207"/>
      <c r="F16" s="208"/>
      <c r="G16" s="208"/>
      <c r="H16" s="208"/>
      <c r="I16" s="208"/>
      <c r="J16" s="208"/>
      <c r="K16" s="208"/>
      <c r="L16" s="208"/>
      <c r="M16" s="461"/>
      <c r="N16" s="487"/>
      <c r="O16" s="191"/>
      <c r="P16" s="191"/>
      <c r="Q16" s="191" t="s">
        <v>330</v>
      </c>
      <c r="R16" s="191">
        <f>COUNTIF(C9:O96,"Reumatologia")</f>
        <v>14</v>
      </c>
      <c r="S16" s="191"/>
      <c r="T16" s="191"/>
    </row>
    <row r="17" spans="2:20" x14ac:dyDescent="0.2">
      <c r="B17" s="551"/>
      <c r="C17" s="420" t="s">
        <v>12</v>
      </c>
      <c r="D17" s="38">
        <v>44843</v>
      </c>
      <c r="E17" s="207"/>
      <c r="F17" s="208"/>
      <c r="G17" s="208"/>
      <c r="H17" s="208"/>
      <c r="I17" s="208"/>
      <c r="J17" s="208"/>
      <c r="K17" s="208"/>
      <c r="L17" s="208"/>
      <c r="M17" s="461"/>
      <c r="N17" s="487"/>
      <c r="O17" s="191"/>
      <c r="P17" s="191"/>
      <c r="Q17" s="191" t="s">
        <v>334</v>
      </c>
      <c r="R17" s="191">
        <f>COUNTIF(C9:O97,"Medicina Interna")</f>
        <v>35</v>
      </c>
      <c r="S17" s="191"/>
      <c r="T17" s="191"/>
    </row>
    <row r="18" spans="2:20" x14ac:dyDescent="0.2">
      <c r="B18" s="551"/>
      <c r="C18" s="415" t="s">
        <v>6</v>
      </c>
      <c r="D18" s="34">
        <v>44844</v>
      </c>
      <c r="E18" s="342" t="s">
        <v>331</v>
      </c>
      <c r="F18" s="342" t="s">
        <v>331</v>
      </c>
      <c r="G18" s="342" t="s">
        <v>331</v>
      </c>
      <c r="H18" s="436" t="s">
        <v>332</v>
      </c>
      <c r="I18" s="436" t="s">
        <v>332</v>
      </c>
      <c r="J18" s="48"/>
      <c r="K18" s="188" t="s">
        <v>330</v>
      </c>
      <c r="L18" s="188" t="s">
        <v>330</v>
      </c>
      <c r="M18" s="188" t="s">
        <v>330</v>
      </c>
      <c r="N18" s="487"/>
      <c r="O18" s="191"/>
      <c r="P18" s="191"/>
      <c r="Q18" s="191" t="s">
        <v>335</v>
      </c>
      <c r="R18" s="191">
        <f>COUNTIF(C9:O98,"Medicina Famiglia")</f>
        <v>14</v>
      </c>
      <c r="S18" s="191"/>
      <c r="T18" s="191"/>
    </row>
    <row r="19" spans="2:20" x14ac:dyDescent="0.2">
      <c r="B19" s="551"/>
      <c r="C19" s="415" t="s">
        <v>7</v>
      </c>
      <c r="D19" s="34">
        <v>44845</v>
      </c>
      <c r="E19" s="342" t="s">
        <v>331</v>
      </c>
      <c r="F19" s="342" t="s">
        <v>331</v>
      </c>
      <c r="G19" s="342" t="s">
        <v>331</v>
      </c>
      <c r="H19" s="436" t="s">
        <v>332</v>
      </c>
      <c r="I19" s="436" t="s">
        <v>332</v>
      </c>
      <c r="J19" s="48"/>
      <c r="K19" s="396" t="s">
        <v>328</v>
      </c>
      <c r="L19" s="396" t="s">
        <v>328</v>
      </c>
      <c r="M19" s="396" t="s">
        <v>328</v>
      </c>
      <c r="N19" s="487"/>
      <c r="O19" s="191"/>
      <c r="P19" s="191"/>
      <c r="Q19" s="191" t="s">
        <v>336</v>
      </c>
      <c r="R19" s="191">
        <f>COUNTIF(C9:O99,"Chirurgia Gen.")</f>
        <v>35</v>
      </c>
      <c r="S19" s="191"/>
      <c r="T19" s="191"/>
    </row>
    <row r="20" spans="2:20" x14ac:dyDescent="0.2">
      <c r="B20" s="551"/>
      <c r="C20" s="415" t="s">
        <v>8</v>
      </c>
      <c r="D20" s="34">
        <v>44846</v>
      </c>
      <c r="E20" s="342" t="s">
        <v>331</v>
      </c>
      <c r="F20" s="342" t="s">
        <v>331</v>
      </c>
      <c r="G20" s="342" t="s">
        <v>331</v>
      </c>
      <c r="H20" s="436" t="s">
        <v>332</v>
      </c>
      <c r="I20" s="436" t="s">
        <v>332</v>
      </c>
      <c r="J20" s="48"/>
      <c r="K20" s="396" t="s">
        <v>328</v>
      </c>
      <c r="L20" s="396" t="s">
        <v>328</v>
      </c>
      <c r="M20" s="396" t="s">
        <v>328</v>
      </c>
      <c r="N20" s="487"/>
      <c r="O20" s="191"/>
      <c r="P20" s="191"/>
      <c r="Q20" s="191" t="s">
        <v>337</v>
      </c>
      <c r="R20" s="191">
        <f>COUNTIF(C9:O100,"Chir. Oncologica")</f>
        <v>14</v>
      </c>
      <c r="S20" s="191"/>
      <c r="T20" s="191"/>
    </row>
    <row r="21" spans="2:20" x14ac:dyDescent="0.2">
      <c r="B21" s="551"/>
      <c r="C21" s="415" t="s">
        <v>9</v>
      </c>
      <c r="D21" s="34">
        <v>44847</v>
      </c>
      <c r="E21" s="342" t="s">
        <v>331</v>
      </c>
      <c r="F21" s="342" t="s">
        <v>331</v>
      </c>
      <c r="G21" s="342" t="s">
        <v>331</v>
      </c>
      <c r="H21" s="436" t="s">
        <v>332</v>
      </c>
      <c r="I21" s="436" t="s">
        <v>332</v>
      </c>
      <c r="J21" s="48"/>
      <c r="K21" s="396" t="s">
        <v>328</v>
      </c>
      <c r="L21" s="396" t="s">
        <v>328</v>
      </c>
      <c r="M21" s="396" t="s">
        <v>328</v>
      </c>
      <c r="N21" s="487"/>
      <c r="O21" s="191"/>
      <c r="P21" s="191"/>
      <c r="Q21" s="191"/>
      <c r="R21" s="191"/>
      <c r="S21" s="191"/>
      <c r="T21" s="191"/>
    </row>
    <row r="22" spans="2:20" x14ac:dyDescent="0.2">
      <c r="B22" s="551"/>
      <c r="C22" s="415" t="s">
        <v>10</v>
      </c>
      <c r="D22" s="34">
        <v>44848</v>
      </c>
      <c r="E22" s="342" t="s">
        <v>331</v>
      </c>
      <c r="F22" s="342" t="s">
        <v>331</v>
      </c>
      <c r="G22" s="342" t="s">
        <v>331</v>
      </c>
      <c r="H22" s="436" t="s">
        <v>332</v>
      </c>
      <c r="I22" s="436" t="s">
        <v>332</v>
      </c>
      <c r="J22" s="48"/>
      <c r="K22" s="188" t="s">
        <v>330</v>
      </c>
      <c r="L22" s="188" t="s">
        <v>330</v>
      </c>
      <c r="M22" s="188" t="s">
        <v>330</v>
      </c>
      <c r="N22" s="487"/>
      <c r="O22" s="191"/>
      <c r="P22" s="191"/>
      <c r="Q22" s="191"/>
      <c r="R22" s="191"/>
      <c r="S22" s="191"/>
      <c r="T22" s="191"/>
    </row>
    <row r="23" spans="2:20" x14ac:dyDescent="0.2">
      <c r="B23" s="551"/>
      <c r="C23" s="420" t="s">
        <v>11</v>
      </c>
      <c r="D23" s="38">
        <v>44849</v>
      </c>
      <c r="E23" s="207"/>
      <c r="F23" s="208"/>
      <c r="G23" s="208"/>
      <c r="H23" s="208"/>
      <c r="I23" s="208"/>
      <c r="J23" s="208"/>
      <c r="K23" s="208"/>
      <c r="L23" s="208"/>
      <c r="M23" s="461"/>
      <c r="N23" s="487"/>
      <c r="O23" s="191"/>
      <c r="P23" s="191"/>
      <c r="Q23" s="191"/>
      <c r="R23" s="191"/>
      <c r="S23" s="191"/>
      <c r="T23" s="191"/>
    </row>
    <row r="24" spans="2:20" x14ac:dyDescent="0.2">
      <c r="B24" s="551"/>
      <c r="C24" s="420" t="s">
        <v>12</v>
      </c>
      <c r="D24" s="38">
        <v>44850</v>
      </c>
      <c r="E24" s="207"/>
      <c r="F24" s="208"/>
      <c r="G24" s="208"/>
      <c r="H24" s="208"/>
      <c r="I24" s="208"/>
      <c r="J24" s="208"/>
      <c r="K24" s="208"/>
      <c r="L24" s="208"/>
      <c r="M24" s="461"/>
      <c r="N24" s="487"/>
      <c r="O24" s="191"/>
      <c r="P24" s="191"/>
      <c r="Q24" s="191"/>
      <c r="R24" s="191"/>
      <c r="S24" s="191"/>
      <c r="T24" s="191"/>
    </row>
    <row r="25" spans="2:20" x14ac:dyDescent="0.2">
      <c r="B25" s="551"/>
      <c r="C25" s="415" t="s">
        <v>6</v>
      </c>
      <c r="D25" s="34">
        <v>44851</v>
      </c>
      <c r="E25" s="269"/>
      <c r="F25" s="269"/>
      <c r="G25" s="269"/>
      <c r="H25" s="269"/>
      <c r="I25" s="48"/>
      <c r="J25" s="48"/>
      <c r="K25" s="269"/>
      <c r="L25" s="269"/>
      <c r="M25" s="269"/>
      <c r="N25" s="487"/>
      <c r="O25" s="191"/>
      <c r="P25" s="191"/>
      <c r="Q25" s="191"/>
      <c r="R25" s="191"/>
      <c r="S25" s="191"/>
      <c r="T25" s="191"/>
    </row>
    <row r="26" spans="2:20" x14ac:dyDescent="0.2">
      <c r="B26" s="551"/>
      <c r="C26" s="415" t="s">
        <v>7</v>
      </c>
      <c r="D26" s="34">
        <v>44852</v>
      </c>
      <c r="E26" s="269"/>
      <c r="F26" s="269"/>
      <c r="G26" s="269"/>
      <c r="H26" s="269"/>
      <c r="I26" s="48"/>
      <c r="J26" s="48"/>
      <c r="K26" s="269"/>
      <c r="L26" s="269"/>
      <c r="M26" s="269"/>
      <c r="N26" s="487"/>
      <c r="O26" s="191"/>
      <c r="P26" s="191"/>
      <c r="Q26" s="191"/>
      <c r="R26" s="191"/>
      <c r="S26" s="191"/>
      <c r="T26" s="191"/>
    </row>
    <row r="27" spans="2:20" x14ac:dyDescent="0.2">
      <c r="B27" s="551"/>
      <c r="C27" s="415" t="s">
        <v>8</v>
      </c>
      <c r="D27" s="34">
        <v>44853</v>
      </c>
      <c r="E27" s="269"/>
      <c r="F27" s="269"/>
      <c r="G27" s="269"/>
      <c r="H27" s="269"/>
      <c r="I27" s="48"/>
      <c r="J27" s="48"/>
      <c r="K27" s="269"/>
      <c r="L27" s="269"/>
      <c r="M27" s="269"/>
      <c r="N27" s="487"/>
      <c r="O27" s="191"/>
      <c r="P27" s="191"/>
      <c r="Q27" s="191"/>
      <c r="R27" s="191"/>
      <c r="S27" s="191"/>
      <c r="T27" s="191"/>
    </row>
    <row r="28" spans="2:20" x14ac:dyDescent="0.2">
      <c r="B28" s="551"/>
      <c r="C28" s="415" t="s">
        <v>9</v>
      </c>
      <c r="D28" s="34">
        <v>44854</v>
      </c>
      <c r="E28" s="269"/>
      <c r="F28" s="269"/>
      <c r="G28" s="269"/>
      <c r="H28" s="269"/>
      <c r="I28" s="48"/>
      <c r="J28" s="48"/>
      <c r="K28" s="269"/>
      <c r="L28" s="269"/>
      <c r="M28" s="269"/>
      <c r="N28" s="487"/>
      <c r="O28" s="191"/>
      <c r="P28" s="191"/>
      <c r="Q28" s="191"/>
      <c r="R28" s="191"/>
      <c r="S28" s="191"/>
      <c r="T28" s="191"/>
    </row>
    <row r="29" spans="2:20" x14ac:dyDescent="0.2">
      <c r="B29" s="551"/>
      <c r="C29" s="415" t="s">
        <v>10</v>
      </c>
      <c r="D29" s="34">
        <v>44855</v>
      </c>
      <c r="E29" s="269"/>
      <c r="F29" s="269"/>
      <c r="G29" s="269"/>
      <c r="H29" s="269"/>
      <c r="I29" s="48"/>
      <c r="J29" s="48"/>
      <c r="K29" s="269"/>
      <c r="L29" s="269"/>
      <c r="M29" s="269"/>
      <c r="N29" s="487"/>
      <c r="O29" s="191"/>
      <c r="P29" s="191"/>
      <c r="Q29" s="191"/>
      <c r="R29" s="191"/>
      <c r="S29" s="191"/>
      <c r="T29" s="191"/>
    </row>
    <row r="30" spans="2:20" x14ac:dyDescent="0.2">
      <c r="B30" s="551"/>
      <c r="C30" s="420" t="s">
        <v>11</v>
      </c>
      <c r="D30" s="38">
        <v>44856</v>
      </c>
      <c r="E30" s="207"/>
      <c r="F30" s="208"/>
      <c r="G30" s="208"/>
      <c r="H30" s="208"/>
      <c r="I30" s="208"/>
      <c r="J30" s="208"/>
      <c r="K30" s="208"/>
      <c r="L30" s="208"/>
      <c r="M30" s="461"/>
      <c r="N30" s="487"/>
      <c r="O30" s="191"/>
      <c r="P30" s="191"/>
      <c r="Q30" s="191"/>
      <c r="R30" s="191"/>
      <c r="S30" s="191"/>
      <c r="T30" s="191"/>
    </row>
    <row r="31" spans="2:20" x14ac:dyDescent="0.2">
      <c r="B31" s="551"/>
      <c r="C31" s="420" t="s">
        <v>12</v>
      </c>
      <c r="D31" s="38">
        <v>44857</v>
      </c>
      <c r="E31" s="207"/>
      <c r="F31" s="208"/>
      <c r="G31" s="208"/>
      <c r="H31" s="208"/>
      <c r="I31" s="208"/>
      <c r="J31" s="208"/>
      <c r="K31" s="208"/>
      <c r="L31" s="208"/>
      <c r="M31" s="461"/>
      <c r="N31" s="487"/>
      <c r="O31" s="191"/>
      <c r="P31" s="191"/>
      <c r="Q31" s="191"/>
      <c r="R31" s="191"/>
      <c r="S31" s="191"/>
      <c r="T31" s="191"/>
    </row>
    <row r="32" spans="2:20" x14ac:dyDescent="0.2">
      <c r="B32" s="551"/>
      <c r="C32" s="426" t="s">
        <v>6</v>
      </c>
      <c r="D32" s="34">
        <v>44858</v>
      </c>
      <c r="E32" s="342" t="s">
        <v>331</v>
      </c>
      <c r="F32" s="342" t="s">
        <v>331</v>
      </c>
      <c r="G32" s="342" t="s">
        <v>331</v>
      </c>
      <c r="H32" s="436" t="s">
        <v>332</v>
      </c>
      <c r="I32" s="436" t="s">
        <v>332</v>
      </c>
      <c r="J32" s="48"/>
      <c r="K32" s="188" t="s">
        <v>330</v>
      </c>
      <c r="L32" s="188" t="s">
        <v>330</v>
      </c>
      <c r="M32" s="188" t="s">
        <v>330</v>
      </c>
      <c r="N32" s="487"/>
      <c r="O32" s="191"/>
      <c r="P32" s="191"/>
      <c r="Q32" s="191"/>
      <c r="R32" s="191"/>
      <c r="S32" s="191"/>
      <c r="T32" s="191"/>
    </row>
    <row r="33" spans="2:20" x14ac:dyDescent="0.2">
      <c r="B33" s="551"/>
      <c r="C33" s="415" t="s">
        <v>7</v>
      </c>
      <c r="D33" s="34">
        <v>44859</v>
      </c>
      <c r="E33" s="342" t="s">
        <v>331</v>
      </c>
      <c r="F33" s="342" t="s">
        <v>331</v>
      </c>
      <c r="G33" s="342" t="s">
        <v>331</v>
      </c>
      <c r="H33" s="436" t="s">
        <v>332</v>
      </c>
      <c r="I33" s="436" t="s">
        <v>332</v>
      </c>
      <c r="J33" s="48"/>
      <c r="K33" s="396" t="s">
        <v>328</v>
      </c>
      <c r="L33" s="396" t="s">
        <v>328</v>
      </c>
      <c r="M33" s="396" t="s">
        <v>328</v>
      </c>
      <c r="N33" s="487"/>
      <c r="O33" s="191"/>
      <c r="P33" s="191"/>
      <c r="Q33" s="191"/>
      <c r="R33" s="191"/>
      <c r="S33" s="191"/>
      <c r="T33" s="191"/>
    </row>
    <row r="34" spans="2:20" x14ac:dyDescent="0.2">
      <c r="B34" s="551"/>
      <c r="C34" s="415" t="s">
        <v>8</v>
      </c>
      <c r="D34" s="34">
        <v>44860</v>
      </c>
      <c r="E34" s="342" t="s">
        <v>331</v>
      </c>
      <c r="F34" s="342" t="s">
        <v>331</v>
      </c>
      <c r="G34" s="342" t="s">
        <v>331</v>
      </c>
      <c r="H34" s="543" t="s">
        <v>329</v>
      </c>
      <c r="I34" s="543" t="s">
        <v>329</v>
      </c>
      <c r="J34" s="48"/>
      <c r="K34" s="396" t="s">
        <v>328</v>
      </c>
      <c r="L34" s="396" t="s">
        <v>328</v>
      </c>
      <c r="M34" s="269"/>
      <c r="N34" s="487"/>
      <c r="O34" s="191"/>
      <c r="P34" s="191"/>
      <c r="Q34" s="191"/>
      <c r="R34" s="191"/>
      <c r="S34" s="191"/>
      <c r="T34" s="191"/>
    </row>
    <row r="35" spans="2:20" x14ac:dyDescent="0.2">
      <c r="B35" s="551"/>
      <c r="C35" s="415" t="s">
        <v>9</v>
      </c>
      <c r="D35" s="34">
        <v>44861</v>
      </c>
      <c r="E35" s="342" t="s">
        <v>331</v>
      </c>
      <c r="F35" s="342" t="s">
        <v>331</v>
      </c>
      <c r="G35" s="342" t="s">
        <v>331</v>
      </c>
      <c r="H35" s="543" t="s">
        <v>329</v>
      </c>
      <c r="I35" s="543" t="s">
        <v>329</v>
      </c>
      <c r="J35" s="48"/>
      <c r="K35" s="188" t="s">
        <v>330</v>
      </c>
      <c r="L35" s="188" t="s">
        <v>330</v>
      </c>
      <c r="M35" s="188" t="s">
        <v>330</v>
      </c>
      <c r="N35" s="487"/>
      <c r="O35" s="191"/>
      <c r="P35" s="191"/>
      <c r="Q35" s="191"/>
      <c r="R35" s="191"/>
      <c r="S35" s="191"/>
      <c r="T35" s="191"/>
    </row>
    <row r="36" spans="2:20" x14ac:dyDescent="0.2">
      <c r="B36" s="551"/>
      <c r="C36" s="415" t="s">
        <v>10</v>
      </c>
      <c r="D36" s="34">
        <v>44862</v>
      </c>
      <c r="E36" s="342" t="s">
        <v>331</v>
      </c>
      <c r="F36" s="342" t="s">
        <v>331</v>
      </c>
      <c r="G36" s="342" t="s">
        <v>331</v>
      </c>
      <c r="H36" s="543" t="s">
        <v>329</v>
      </c>
      <c r="I36" s="543" t="s">
        <v>329</v>
      </c>
      <c r="J36" s="48"/>
      <c r="K36" s="188" t="s">
        <v>330</v>
      </c>
      <c r="L36" s="188" t="s">
        <v>330</v>
      </c>
      <c r="M36" s="269"/>
      <c r="N36" s="487"/>
      <c r="O36" s="191"/>
      <c r="P36" s="191"/>
      <c r="Q36" s="191"/>
      <c r="R36" s="191"/>
      <c r="S36" s="191"/>
      <c r="T36" s="191"/>
    </row>
    <row r="37" spans="2:20" x14ac:dyDescent="0.2">
      <c r="B37" s="551"/>
      <c r="C37" s="420" t="s">
        <v>11</v>
      </c>
      <c r="D37" s="38">
        <v>44863</v>
      </c>
      <c r="E37" s="207"/>
      <c r="F37" s="208"/>
      <c r="G37" s="208"/>
      <c r="H37" s="208"/>
      <c r="I37" s="208"/>
      <c r="J37" s="208"/>
      <c r="K37" s="208"/>
      <c r="L37" s="208"/>
      <c r="M37" s="461"/>
      <c r="N37" s="487"/>
      <c r="O37" s="191"/>
      <c r="P37" s="191"/>
      <c r="Q37" s="191"/>
      <c r="R37" s="191"/>
      <c r="S37" s="191"/>
      <c r="T37" s="191"/>
    </row>
    <row r="38" spans="2:20" x14ac:dyDescent="0.2">
      <c r="B38" s="551"/>
      <c r="C38" s="420" t="s">
        <v>12</v>
      </c>
      <c r="D38" s="38">
        <v>44864</v>
      </c>
      <c r="E38" s="207"/>
      <c r="F38" s="208"/>
      <c r="G38" s="208"/>
      <c r="H38" s="208"/>
      <c r="I38" s="208"/>
      <c r="J38" s="208"/>
      <c r="K38" s="208"/>
      <c r="L38" s="208"/>
      <c r="M38" s="461"/>
      <c r="N38" s="487"/>
      <c r="O38" s="191"/>
      <c r="P38" s="191"/>
      <c r="Q38" s="191"/>
      <c r="R38" s="191"/>
      <c r="S38" s="191"/>
      <c r="T38" s="191"/>
    </row>
    <row r="39" spans="2:20" ht="15.75" x14ac:dyDescent="0.2">
      <c r="B39" s="551"/>
      <c r="C39" s="428" t="s">
        <v>6</v>
      </c>
      <c r="D39" s="47">
        <v>44865</v>
      </c>
      <c r="E39" s="540" t="s">
        <v>72</v>
      </c>
      <c r="F39" s="541"/>
      <c r="G39" s="541"/>
      <c r="H39" s="541"/>
      <c r="I39" s="541"/>
      <c r="J39" s="541"/>
      <c r="K39" s="541"/>
      <c r="L39" s="541"/>
      <c r="M39" s="542"/>
      <c r="N39" s="487"/>
      <c r="O39" s="191"/>
      <c r="P39" s="191"/>
      <c r="Q39" s="191"/>
      <c r="R39" s="191"/>
      <c r="S39" s="191"/>
      <c r="T39" s="191"/>
    </row>
    <row r="40" spans="2:20" x14ac:dyDescent="0.2">
      <c r="B40" s="551"/>
      <c r="C40" s="420" t="s">
        <v>7</v>
      </c>
      <c r="D40" s="38">
        <v>44866</v>
      </c>
      <c r="E40" s="207"/>
      <c r="F40" s="208"/>
      <c r="G40" s="208"/>
      <c r="H40" s="208"/>
      <c r="I40" s="208"/>
      <c r="J40" s="208"/>
      <c r="K40" s="208"/>
      <c r="L40" s="208"/>
      <c r="M40" s="461"/>
      <c r="N40" s="487"/>
      <c r="O40" s="191"/>
      <c r="P40" s="191"/>
      <c r="Q40" s="191"/>
      <c r="R40" s="191"/>
      <c r="S40" s="191"/>
      <c r="T40" s="191"/>
    </row>
    <row r="41" spans="2:20" x14ac:dyDescent="0.2">
      <c r="B41" s="551"/>
      <c r="C41" s="415" t="s">
        <v>8</v>
      </c>
      <c r="D41" s="34">
        <v>44867</v>
      </c>
      <c r="E41" s="269"/>
      <c r="F41" s="269"/>
      <c r="G41" s="269"/>
      <c r="H41" s="269"/>
      <c r="I41" s="48"/>
      <c r="J41" s="48"/>
      <c r="K41" s="269"/>
      <c r="L41" s="269"/>
      <c r="M41" s="269"/>
      <c r="N41" s="487"/>
      <c r="O41" s="191"/>
      <c r="P41" s="191"/>
      <c r="Q41" s="191"/>
      <c r="R41" s="191"/>
      <c r="S41" s="191"/>
      <c r="T41" s="191"/>
    </row>
    <row r="42" spans="2:20" x14ac:dyDescent="0.2">
      <c r="B42" s="551"/>
      <c r="C42" s="415" t="s">
        <v>9</v>
      </c>
      <c r="D42" s="34">
        <v>44868</v>
      </c>
      <c r="E42" s="269"/>
      <c r="F42" s="269"/>
      <c r="G42" s="269"/>
      <c r="H42" s="269"/>
      <c r="I42" s="48"/>
      <c r="J42" s="48"/>
      <c r="K42" s="269"/>
      <c r="L42" s="269"/>
      <c r="M42" s="269"/>
      <c r="N42" s="487"/>
      <c r="O42" s="191"/>
      <c r="P42" s="191"/>
      <c r="Q42" s="191"/>
      <c r="R42" s="191"/>
      <c r="S42" s="191"/>
      <c r="T42" s="191"/>
    </row>
    <row r="43" spans="2:20" x14ac:dyDescent="0.2">
      <c r="B43" s="551"/>
      <c r="C43" s="415" t="s">
        <v>10</v>
      </c>
      <c r="D43" s="34">
        <v>44869</v>
      </c>
      <c r="E43" s="269"/>
      <c r="F43" s="269"/>
      <c r="G43" s="269"/>
      <c r="H43" s="269"/>
      <c r="I43" s="48"/>
      <c r="J43" s="48"/>
      <c r="K43" s="269"/>
      <c r="L43" s="269"/>
      <c r="M43" s="269"/>
      <c r="N43" s="487"/>
      <c r="O43" s="191"/>
      <c r="P43" s="191"/>
      <c r="Q43" s="191"/>
      <c r="R43" s="191"/>
      <c r="S43" s="191"/>
      <c r="T43" s="191"/>
    </row>
    <row r="44" spans="2:20" x14ac:dyDescent="0.2">
      <c r="B44" s="551"/>
      <c r="C44" s="420" t="s">
        <v>11</v>
      </c>
      <c r="D44" s="38">
        <v>44870</v>
      </c>
      <c r="E44" s="207"/>
      <c r="F44" s="208"/>
      <c r="G44" s="208"/>
      <c r="H44" s="208"/>
      <c r="I44" s="208"/>
      <c r="J44" s="208"/>
      <c r="K44" s="208"/>
      <c r="L44" s="208"/>
      <c r="M44" s="461"/>
      <c r="N44" s="487"/>
      <c r="O44" s="191"/>
      <c r="P44" s="191"/>
      <c r="Q44" s="191"/>
      <c r="R44" s="191"/>
      <c r="S44" s="191"/>
      <c r="T44" s="191"/>
    </row>
    <row r="45" spans="2:20" x14ac:dyDescent="0.2">
      <c r="B45" s="551"/>
      <c r="C45" s="420" t="s">
        <v>12</v>
      </c>
      <c r="D45" s="38">
        <v>44871</v>
      </c>
      <c r="E45" s="207"/>
      <c r="F45" s="208"/>
      <c r="G45" s="208"/>
      <c r="H45" s="208"/>
      <c r="I45" s="208"/>
      <c r="J45" s="208"/>
      <c r="K45" s="208"/>
      <c r="L45" s="208"/>
      <c r="M45" s="461"/>
      <c r="N45" s="487"/>
      <c r="O45" s="191"/>
      <c r="P45" s="191"/>
      <c r="Q45" s="191"/>
      <c r="R45" s="191"/>
      <c r="S45" s="191"/>
      <c r="T45" s="191"/>
    </row>
    <row r="46" spans="2:20" x14ac:dyDescent="0.2">
      <c r="B46" s="551"/>
      <c r="C46" s="415" t="s">
        <v>6</v>
      </c>
      <c r="D46" s="34">
        <v>44872</v>
      </c>
      <c r="E46" s="342" t="s">
        <v>331</v>
      </c>
      <c r="F46" s="342" t="s">
        <v>331</v>
      </c>
      <c r="G46" s="342" t="s">
        <v>331</v>
      </c>
      <c r="H46" s="543" t="s">
        <v>329</v>
      </c>
      <c r="I46" s="543" t="s">
        <v>329</v>
      </c>
      <c r="J46" s="48"/>
      <c r="K46" s="536" t="s">
        <v>333</v>
      </c>
      <c r="L46" s="536" t="s">
        <v>333</v>
      </c>
      <c r="M46" s="536" t="s">
        <v>333</v>
      </c>
      <c r="N46" s="487"/>
      <c r="O46" s="191"/>
      <c r="P46" s="191"/>
      <c r="Q46" s="191"/>
      <c r="R46" s="191"/>
      <c r="S46" s="191"/>
      <c r="T46" s="191"/>
    </row>
    <row r="47" spans="2:20" x14ac:dyDescent="0.2">
      <c r="B47" s="551"/>
      <c r="C47" s="415" t="s">
        <v>7</v>
      </c>
      <c r="D47" s="34">
        <v>44873</v>
      </c>
      <c r="E47" s="342" t="s">
        <v>331</v>
      </c>
      <c r="F47" s="342" t="s">
        <v>331</v>
      </c>
      <c r="G47" s="543" t="s">
        <v>329</v>
      </c>
      <c r="H47" s="543" t="s">
        <v>329</v>
      </c>
      <c r="I47" s="543" t="s">
        <v>329</v>
      </c>
      <c r="J47" s="48"/>
      <c r="K47" s="536" t="s">
        <v>333</v>
      </c>
      <c r="L47" s="536" t="s">
        <v>333</v>
      </c>
      <c r="M47" s="536" t="s">
        <v>333</v>
      </c>
      <c r="N47" s="487"/>
      <c r="O47" s="191"/>
      <c r="P47" s="191"/>
      <c r="Q47" s="191"/>
      <c r="R47" s="191"/>
      <c r="S47" s="191"/>
      <c r="T47" s="191"/>
    </row>
    <row r="48" spans="2:20" x14ac:dyDescent="0.2">
      <c r="B48" s="551"/>
      <c r="C48" s="415" t="s">
        <v>8</v>
      </c>
      <c r="D48" s="34">
        <v>44874</v>
      </c>
      <c r="E48" s="544" t="s">
        <v>340</v>
      </c>
      <c r="F48" s="544" t="s">
        <v>340</v>
      </c>
      <c r="G48" s="543" t="s">
        <v>329</v>
      </c>
      <c r="H48" s="543" t="s">
        <v>329</v>
      </c>
      <c r="I48" s="543" t="s">
        <v>329</v>
      </c>
      <c r="J48" s="48"/>
      <c r="K48" s="536" t="s">
        <v>333</v>
      </c>
      <c r="L48" s="536" t="s">
        <v>333</v>
      </c>
      <c r="M48" s="536" t="s">
        <v>333</v>
      </c>
      <c r="N48" s="487"/>
      <c r="O48" s="191"/>
      <c r="P48" s="191"/>
      <c r="Q48" s="191"/>
      <c r="R48" s="191"/>
      <c r="S48" s="191"/>
      <c r="T48" s="191"/>
    </row>
    <row r="49" spans="2:20" x14ac:dyDescent="0.2">
      <c r="B49" s="551"/>
      <c r="C49" s="415" t="s">
        <v>9</v>
      </c>
      <c r="D49" s="34">
        <v>44875</v>
      </c>
      <c r="E49" s="544" t="s">
        <v>340</v>
      </c>
      <c r="F49" s="544" t="s">
        <v>340</v>
      </c>
      <c r="G49" s="543" t="s">
        <v>329</v>
      </c>
      <c r="H49" s="543" t="s">
        <v>329</v>
      </c>
      <c r="I49" s="543" t="s">
        <v>329</v>
      </c>
      <c r="J49" s="48"/>
      <c r="K49" s="536" t="s">
        <v>333</v>
      </c>
      <c r="L49" s="536" t="s">
        <v>333</v>
      </c>
      <c r="M49" s="536" t="s">
        <v>333</v>
      </c>
      <c r="N49" s="487"/>
      <c r="O49" s="191"/>
      <c r="P49" s="191"/>
      <c r="Q49" s="191"/>
      <c r="R49" s="191"/>
      <c r="S49" s="191"/>
      <c r="T49" s="191"/>
    </row>
    <row r="50" spans="2:20" x14ac:dyDescent="0.2">
      <c r="B50" s="551"/>
      <c r="C50" s="415" t="s">
        <v>10</v>
      </c>
      <c r="D50" s="34">
        <v>44876</v>
      </c>
      <c r="E50" s="544" t="s">
        <v>340</v>
      </c>
      <c r="F50" s="544" t="s">
        <v>340</v>
      </c>
      <c r="G50" s="544" t="s">
        <v>340</v>
      </c>
      <c r="H50" s="543" t="s">
        <v>329</v>
      </c>
      <c r="I50" s="543" t="s">
        <v>329</v>
      </c>
      <c r="J50" s="48"/>
      <c r="K50" s="536" t="s">
        <v>333</v>
      </c>
      <c r="L50" s="536" t="s">
        <v>333</v>
      </c>
      <c r="M50" s="278"/>
      <c r="N50" s="487"/>
      <c r="O50" s="191"/>
      <c r="P50" s="191"/>
      <c r="Q50" s="191"/>
      <c r="R50" s="191"/>
      <c r="S50" s="191"/>
      <c r="T50" s="191"/>
    </row>
    <row r="51" spans="2:20" x14ac:dyDescent="0.2">
      <c r="B51" s="551"/>
      <c r="C51" s="420" t="s">
        <v>11</v>
      </c>
      <c r="D51" s="38">
        <v>44877</v>
      </c>
      <c r="E51" s="207"/>
      <c r="F51" s="208"/>
      <c r="G51" s="208"/>
      <c r="H51" s="208"/>
      <c r="I51" s="208"/>
      <c r="J51" s="208"/>
      <c r="K51" s="208"/>
      <c r="L51" s="208"/>
      <c r="M51" s="461"/>
      <c r="N51" s="487"/>
      <c r="O51" s="191"/>
      <c r="P51" s="191"/>
      <c r="Q51" s="191"/>
      <c r="R51" s="191"/>
      <c r="S51" s="191"/>
      <c r="T51" s="191"/>
    </row>
    <row r="52" spans="2:20" x14ac:dyDescent="0.2">
      <c r="B52" s="551"/>
      <c r="C52" s="420" t="s">
        <v>12</v>
      </c>
      <c r="D52" s="38">
        <v>44878</v>
      </c>
      <c r="E52" s="207"/>
      <c r="F52" s="208"/>
      <c r="G52" s="208"/>
      <c r="H52" s="208"/>
      <c r="I52" s="208"/>
      <c r="J52" s="208"/>
      <c r="K52" s="208"/>
      <c r="L52" s="208"/>
      <c r="M52" s="461"/>
      <c r="N52" s="487"/>
      <c r="O52" s="191"/>
      <c r="P52" s="191"/>
      <c r="Q52" s="191"/>
      <c r="R52" s="191"/>
      <c r="S52" s="191"/>
      <c r="T52" s="191"/>
    </row>
    <row r="53" spans="2:20" x14ac:dyDescent="0.2">
      <c r="B53" s="551"/>
      <c r="C53" s="415" t="s">
        <v>6</v>
      </c>
      <c r="D53" s="34">
        <v>44879</v>
      </c>
      <c r="E53" s="269"/>
      <c r="F53" s="269"/>
      <c r="G53" s="269"/>
      <c r="H53" s="269"/>
      <c r="I53" s="48"/>
      <c r="J53" s="48"/>
      <c r="K53" s="269"/>
      <c r="L53" s="269"/>
      <c r="M53" s="269"/>
      <c r="N53" s="487"/>
      <c r="O53" s="191"/>
      <c r="P53" s="191"/>
      <c r="Q53" s="191"/>
      <c r="R53" s="191"/>
      <c r="S53" s="191"/>
      <c r="T53" s="191"/>
    </row>
    <row r="54" spans="2:20" x14ac:dyDescent="0.2">
      <c r="B54" s="551"/>
      <c r="C54" s="415" t="s">
        <v>7</v>
      </c>
      <c r="D54" s="34">
        <v>44880</v>
      </c>
      <c r="E54" s="269"/>
      <c r="F54" s="269"/>
      <c r="G54" s="269"/>
      <c r="H54" s="269"/>
      <c r="I54" s="48"/>
      <c r="J54" s="48"/>
      <c r="K54" s="269"/>
      <c r="L54" s="269"/>
      <c r="M54" s="269"/>
      <c r="N54" s="487"/>
      <c r="O54" s="191"/>
      <c r="P54" s="191"/>
      <c r="Q54" s="191"/>
      <c r="R54" s="191"/>
      <c r="S54" s="191"/>
      <c r="T54" s="191"/>
    </row>
    <row r="55" spans="2:20" x14ac:dyDescent="0.2">
      <c r="B55" s="551"/>
      <c r="C55" s="415" t="s">
        <v>8</v>
      </c>
      <c r="D55" s="34">
        <v>44881</v>
      </c>
      <c r="E55" s="269"/>
      <c r="F55" s="269"/>
      <c r="G55" s="269"/>
      <c r="H55" s="269"/>
      <c r="I55" s="48"/>
      <c r="J55" s="48"/>
      <c r="K55" s="269"/>
      <c r="L55" s="269"/>
      <c r="M55" s="269"/>
      <c r="N55" s="487"/>
      <c r="O55" s="191"/>
      <c r="P55" s="191"/>
      <c r="Q55" s="191"/>
      <c r="R55" s="191"/>
      <c r="S55" s="191"/>
      <c r="T55" s="191"/>
    </row>
    <row r="56" spans="2:20" x14ac:dyDescent="0.2">
      <c r="B56" s="551"/>
      <c r="C56" s="415" t="s">
        <v>9</v>
      </c>
      <c r="D56" s="34">
        <v>44882</v>
      </c>
      <c r="E56" s="269"/>
      <c r="F56" s="269"/>
      <c r="G56" s="269"/>
      <c r="H56" s="269"/>
      <c r="I56" s="48"/>
      <c r="J56" s="48"/>
      <c r="K56" s="269"/>
      <c r="L56" s="269"/>
      <c r="M56" s="269"/>
      <c r="N56" s="487"/>
      <c r="O56" s="191"/>
      <c r="P56" s="191"/>
      <c r="Q56" s="191"/>
      <c r="R56" s="191"/>
      <c r="S56" s="191"/>
      <c r="T56" s="191"/>
    </row>
    <row r="57" spans="2:20" x14ac:dyDescent="0.2">
      <c r="B57" s="551"/>
      <c r="C57" s="415" t="s">
        <v>10</v>
      </c>
      <c r="D57" s="34">
        <v>44883</v>
      </c>
      <c r="E57" s="269"/>
      <c r="F57" s="269"/>
      <c r="G57" s="269"/>
      <c r="H57" s="269"/>
      <c r="I57" s="48"/>
      <c r="J57" s="48"/>
      <c r="K57" s="269"/>
      <c r="L57" s="269"/>
      <c r="M57" s="269"/>
      <c r="N57" s="487"/>
      <c r="O57" s="191"/>
      <c r="P57" s="191"/>
      <c r="Q57" s="191"/>
      <c r="R57" s="191"/>
      <c r="S57" s="191"/>
      <c r="T57" s="191"/>
    </row>
    <row r="58" spans="2:20" x14ac:dyDescent="0.2">
      <c r="B58" s="551"/>
      <c r="C58" s="420" t="s">
        <v>11</v>
      </c>
      <c r="D58" s="38">
        <v>44884</v>
      </c>
      <c r="E58" s="207"/>
      <c r="F58" s="208"/>
      <c r="G58" s="208"/>
      <c r="H58" s="208"/>
      <c r="I58" s="208"/>
      <c r="J58" s="208"/>
      <c r="K58" s="208"/>
      <c r="L58" s="208"/>
      <c r="M58" s="461"/>
      <c r="N58" s="487"/>
      <c r="O58" s="191"/>
      <c r="P58" s="191"/>
      <c r="Q58" s="191"/>
      <c r="R58" s="191"/>
      <c r="S58" s="191"/>
      <c r="T58" s="191"/>
    </row>
    <row r="59" spans="2:20" x14ac:dyDescent="0.2">
      <c r="B59" s="551"/>
      <c r="C59" s="420" t="s">
        <v>12</v>
      </c>
      <c r="D59" s="38">
        <v>44885</v>
      </c>
      <c r="E59" s="207"/>
      <c r="F59" s="208"/>
      <c r="G59" s="208"/>
      <c r="H59" s="208"/>
      <c r="I59" s="208"/>
      <c r="J59" s="208"/>
      <c r="K59" s="208"/>
      <c r="L59" s="208"/>
      <c r="M59" s="461"/>
      <c r="N59" s="487"/>
      <c r="O59" s="191"/>
      <c r="P59" s="191"/>
      <c r="Q59" s="191"/>
      <c r="R59" s="191"/>
      <c r="S59" s="191"/>
      <c r="T59" s="191"/>
    </row>
    <row r="60" spans="2:20" x14ac:dyDescent="0.2">
      <c r="B60" s="551"/>
      <c r="C60" s="415" t="s">
        <v>6</v>
      </c>
      <c r="D60" s="34">
        <v>44886</v>
      </c>
      <c r="E60" s="544" t="s">
        <v>340</v>
      </c>
      <c r="F60" s="544" t="s">
        <v>340</v>
      </c>
      <c r="G60" s="544" t="s">
        <v>340</v>
      </c>
      <c r="H60" s="543" t="s">
        <v>329</v>
      </c>
      <c r="I60" s="543" t="s">
        <v>329</v>
      </c>
      <c r="J60" s="48"/>
      <c r="K60" s="553" t="s">
        <v>326</v>
      </c>
      <c r="L60" s="553" t="s">
        <v>326</v>
      </c>
      <c r="M60" s="553" t="s">
        <v>326</v>
      </c>
      <c r="N60" s="487"/>
      <c r="O60" s="191"/>
      <c r="P60" s="191"/>
      <c r="Q60" s="191"/>
      <c r="R60" s="191"/>
      <c r="S60" s="191"/>
      <c r="T60" s="191"/>
    </row>
    <row r="61" spans="2:20" x14ac:dyDescent="0.2">
      <c r="B61" s="551"/>
      <c r="C61" s="415" t="s">
        <v>7</v>
      </c>
      <c r="D61" s="34">
        <v>44887</v>
      </c>
      <c r="E61" s="544" t="s">
        <v>340</v>
      </c>
      <c r="F61" s="544" t="s">
        <v>340</v>
      </c>
      <c r="G61" s="555" t="s">
        <v>342</v>
      </c>
      <c r="H61" s="555" t="s">
        <v>342</v>
      </c>
      <c r="I61" s="555" t="s">
        <v>342</v>
      </c>
      <c r="J61" s="48"/>
      <c r="K61" s="553" t="s">
        <v>326</v>
      </c>
      <c r="L61" s="553" t="s">
        <v>326</v>
      </c>
      <c r="M61" s="553" t="s">
        <v>326</v>
      </c>
      <c r="N61" s="487"/>
      <c r="O61" s="191"/>
      <c r="P61" s="191"/>
      <c r="Q61" s="191"/>
      <c r="R61" s="191"/>
      <c r="S61" s="191"/>
      <c r="T61" s="191"/>
    </row>
    <row r="62" spans="2:20" x14ac:dyDescent="0.2">
      <c r="B62" s="551"/>
      <c r="C62" s="415" t="s">
        <v>8</v>
      </c>
      <c r="D62" s="34">
        <v>44888</v>
      </c>
      <c r="E62" s="544" t="s">
        <v>340</v>
      </c>
      <c r="F62" s="544" t="s">
        <v>340</v>
      </c>
      <c r="G62" s="555" t="s">
        <v>342</v>
      </c>
      <c r="H62" s="555" t="s">
        <v>342</v>
      </c>
      <c r="I62" s="555" t="s">
        <v>342</v>
      </c>
      <c r="J62" s="48"/>
      <c r="K62" s="553" t="s">
        <v>326</v>
      </c>
      <c r="L62" s="553" t="s">
        <v>326</v>
      </c>
      <c r="M62" s="553" t="s">
        <v>326</v>
      </c>
      <c r="N62" s="487"/>
      <c r="O62" s="191"/>
      <c r="P62" s="191"/>
      <c r="Q62" s="191"/>
      <c r="R62" s="191"/>
      <c r="S62" s="191"/>
      <c r="T62" s="191"/>
    </row>
    <row r="63" spans="2:20" x14ac:dyDescent="0.2">
      <c r="B63" s="551"/>
      <c r="C63" s="415" t="s">
        <v>9</v>
      </c>
      <c r="D63" s="34">
        <v>44889</v>
      </c>
      <c r="E63" s="544" t="s">
        <v>340</v>
      </c>
      <c r="F63" s="544" t="s">
        <v>340</v>
      </c>
      <c r="G63" s="544" t="s">
        <v>340</v>
      </c>
      <c r="H63" s="555" t="s">
        <v>342</v>
      </c>
      <c r="I63" s="555" t="s">
        <v>342</v>
      </c>
      <c r="J63" s="48"/>
      <c r="K63" s="553" t="s">
        <v>326</v>
      </c>
      <c r="L63" s="553" t="s">
        <v>326</v>
      </c>
      <c r="M63" s="553" t="s">
        <v>326</v>
      </c>
      <c r="N63" s="487"/>
      <c r="O63" s="191"/>
      <c r="P63" s="191"/>
      <c r="Q63" s="191"/>
      <c r="R63" s="191"/>
      <c r="S63" s="191"/>
      <c r="T63" s="191"/>
    </row>
    <row r="64" spans="2:20" x14ac:dyDescent="0.2">
      <c r="B64" s="551"/>
      <c r="C64" s="415" t="s">
        <v>10</v>
      </c>
      <c r="D64" s="34">
        <v>44890</v>
      </c>
      <c r="E64" s="544" t="s">
        <v>340</v>
      </c>
      <c r="F64" s="544" t="s">
        <v>340</v>
      </c>
      <c r="G64" s="544" t="s">
        <v>340</v>
      </c>
      <c r="H64" s="555" t="s">
        <v>342</v>
      </c>
      <c r="I64" s="555" t="s">
        <v>342</v>
      </c>
      <c r="J64" s="48"/>
      <c r="K64" s="553" t="s">
        <v>326</v>
      </c>
      <c r="L64" s="553" t="s">
        <v>326</v>
      </c>
      <c r="M64" s="269"/>
      <c r="N64" s="487"/>
      <c r="O64" s="191"/>
      <c r="P64" s="191"/>
      <c r="Q64" s="191"/>
      <c r="R64" s="191"/>
      <c r="S64" s="191"/>
      <c r="T64" s="191"/>
    </row>
    <row r="65" spans="2:20" x14ac:dyDescent="0.2">
      <c r="B65" s="551"/>
      <c r="C65" s="420" t="s">
        <v>11</v>
      </c>
      <c r="D65" s="38">
        <v>44891</v>
      </c>
      <c r="E65" s="207"/>
      <c r="F65" s="208"/>
      <c r="G65" s="208"/>
      <c r="H65" s="208"/>
      <c r="I65" s="208"/>
      <c r="J65" s="208"/>
      <c r="K65" s="208"/>
      <c r="L65" s="208"/>
      <c r="M65" s="461"/>
      <c r="N65" s="487"/>
      <c r="O65" s="191"/>
      <c r="P65" s="191"/>
      <c r="Q65" s="191"/>
      <c r="R65" s="191"/>
      <c r="S65" s="191"/>
      <c r="T65" s="191"/>
    </row>
    <row r="66" spans="2:20" x14ac:dyDescent="0.2">
      <c r="B66" s="551"/>
      <c r="C66" s="420" t="s">
        <v>12</v>
      </c>
      <c r="D66" s="38">
        <v>44892</v>
      </c>
      <c r="E66" s="207"/>
      <c r="F66" s="208"/>
      <c r="G66" s="208"/>
      <c r="H66" s="208"/>
      <c r="I66" s="208"/>
      <c r="J66" s="208"/>
      <c r="K66" s="208"/>
      <c r="L66" s="208"/>
      <c r="M66" s="461"/>
      <c r="N66" s="487"/>
      <c r="O66" s="191"/>
      <c r="P66" s="191"/>
      <c r="Q66" s="191"/>
      <c r="R66" s="191"/>
      <c r="S66" s="191"/>
      <c r="T66" s="191"/>
    </row>
    <row r="67" spans="2:20" x14ac:dyDescent="0.2">
      <c r="B67" s="551"/>
      <c r="C67" s="415" t="s">
        <v>6</v>
      </c>
      <c r="D67" s="34">
        <v>44893</v>
      </c>
      <c r="E67" s="269"/>
      <c r="F67" s="269"/>
      <c r="G67" s="269"/>
      <c r="H67" s="269"/>
      <c r="I67" s="48"/>
      <c r="J67" s="48"/>
      <c r="K67" s="269"/>
      <c r="L67" s="269"/>
      <c r="M67" s="269"/>
      <c r="N67" s="487"/>
      <c r="O67" s="191"/>
      <c r="P67" s="191"/>
      <c r="Q67" s="191"/>
      <c r="R67" s="191"/>
      <c r="S67" s="191"/>
      <c r="T67" s="191"/>
    </row>
    <row r="68" spans="2:20" x14ac:dyDescent="0.2">
      <c r="B68" s="551"/>
      <c r="C68" s="415" t="s">
        <v>7</v>
      </c>
      <c r="D68" s="34">
        <v>44894</v>
      </c>
      <c r="E68" s="269"/>
      <c r="F68" s="269"/>
      <c r="G68" s="269"/>
      <c r="H68" s="269"/>
      <c r="I68" s="48"/>
      <c r="J68" s="48"/>
      <c r="K68" s="269"/>
      <c r="L68" s="269"/>
      <c r="M68" s="269"/>
      <c r="N68" s="487"/>
      <c r="O68" s="191"/>
      <c r="P68" s="191"/>
      <c r="Q68" s="191"/>
      <c r="R68" s="191"/>
      <c r="S68" s="191"/>
      <c r="T68" s="191"/>
    </row>
    <row r="69" spans="2:20" x14ac:dyDescent="0.2">
      <c r="B69" s="551"/>
      <c r="C69" s="426" t="s">
        <v>8</v>
      </c>
      <c r="D69" s="34">
        <v>44895</v>
      </c>
      <c r="E69" s="269"/>
      <c r="F69" s="269"/>
      <c r="G69" s="269"/>
      <c r="H69" s="269"/>
      <c r="I69" s="48"/>
      <c r="J69" s="48"/>
      <c r="K69" s="269"/>
      <c r="L69" s="269"/>
      <c r="M69" s="269"/>
      <c r="N69" s="487"/>
      <c r="O69" s="191"/>
      <c r="P69" s="191"/>
      <c r="Q69" s="191"/>
      <c r="R69" s="191"/>
      <c r="S69" s="191"/>
      <c r="T69" s="191"/>
    </row>
    <row r="70" spans="2:20" x14ac:dyDescent="0.2">
      <c r="B70" s="551"/>
      <c r="C70" s="415" t="s">
        <v>9</v>
      </c>
      <c r="D70" s="34">
        <v>44896</v>
      </c>
      <c r="E70" s="269"/>
      <c r="F70" s="269"/>
      <c r="G70" s="269"/>
      <c r="H70" s="269"/>
      <c r="I70" s="48"/>
      <c r="J70" s="48"/>
      <c r="K70" s="269"/>
      <c r="L70" s="269"/>
      <c r="M70" s="269"/>
      <c r="N70" s="487"/>
      <c r="O70" s="191"/>
      <c r="P70" s="191"/>
      <c r="Q70" s="191"/>
      <c r="R70" s="191"/>
      <c r="S70" s="191"/>
      <c r="T70" s="191"/>
    </row>
    <row r="71" spans="2:20" x14ac:dyDescent="0.2">
      <c r="B71" s="551"/>
      <c r="C71" s="415" t="s">
        <v>10</v>
      </c>
      <c r="D71" s="34">
        <v>44897</v>
      </c>
      <c r="E71" s="269"/>
      <c r="F71" s="269"/>
      <c r="G71" s="269"/>
      <c r="H71" s="269"/>
      <c r="I71" s="48"/>
      <c r="J71" s="48"/>
      <c r="K71" s="269"/>
      <c r="L71" s="269"/>
      <c r="M71" s="269"/>
      <c r="N71" s="487"/>
      <c r="O71" s="191"/>
      <c r="P71" s="191"/>
      <c r="Q71" s="191"/>
      <c r="R71" s="191"/>
      <c r="S71" s="191"/>
      <c r="T71" s="191"/>
    </row>
    <row r="72" spans="2:20" x14ac:dyDescent="0.2">
      <c r="B72" s="551"/>
      <c r="C72" s="420" t="s">
        <v>11</v>
      </c>
      <c r="D72" s="38">
        <v>44898</v>
      </c>
      <c r="E72" s="207"/>
      <c r="F72" s="208"/>
      <c r="G72" s="208"/>
      <c r="H72" s="208"/>
      <c r="I72" s="208"/>
      <c r="J72" s="208"/>
      <c r="K72" s="208"/>
      <c r="L72" s="208"/>
      <c r="M72" s="461"/>
      <c r="N72" s="487"/>
      <c r="O72" s="191"/>
      <c r="P72" s="191"/>
      <c r="Q72" s="191"/>
      <c r="R72" s="191"/>
      <c r="S72" s="191"/>
      <c r="T72" s="191"/>
    </row>
    <row r="73" spans="2:20" x14ac:dyDescent="0.2">
      <c r="B73" s="551"/>
      <c r="C73" s="420" t="s">
        <v>12</v>
      </c>
      <c r="D73" s="38">
        <v>44899</v>
      </c>
      <c r="E73" s="207"/>
      <c r="F73" s="208"/>
      <c r="G73" s="208"/>
      <c r="H73" s="208"/>
      <c r="I73" s="208"/>
      <c r="J73" s="208"/>
      <c r="K73" s="208"/>
      <c r="L73" s="208"/>
      <c r="M73" s="461"/>
      <c r="N73" s="487"/>
      <c r="O73" s="191"/>
      <c r="P73" s="191"/>
      <c r="Q73" s="191"/>
      <c r="R73" s="191"/>
      <c r="S73" s="191"/>
      <c r="T73" s="191"/>
    </row>
    <row r="74" spans="2:20" x14ac:dyDescent="0.2">
      <c r="B74" s="551"/>
      <c r="C74" s="426" t="s">
        <v>6</v>
      </c>
      <c r="D74" s="34">
        <v>44900</v>
      </c>
      <c r="E74" s="544" t="s">
        <v>340</v>
      </c>
      <c r="F74" s="544" t="s">
        <v>340</v>
      </c>
      <c r="G74" s="544" t="s">
        <v>340</v>
      </c>
      <c r="H74" s="555" t="s">
        <v>342</v>
      </c>
      <c r="I74" s="555" t="s">
        <v>342</v>
      </c>
      <c r="J74" s="48"/>
      <c r="K74" s="442" t="s">
        <v>327</v>
      </c>
      <c r="L74" s="442" t="s">
        <v>327</v>
      </c>
      <c r="M74" s="442" t="s">
        <v>327</v>
      </c>
      <c r="N74" s="487"/>
      <c r="O74" s="191"/>
      <c r="P74" s="191"/>
      <c r="Q74" s="191"/>
      <c r="R74" s="191"/>
      <c r="S74" s="191"/>
      <c r="T74" s="191"/>
    </row>
    <row r="75" spans="2:20" x14ac:dyDescent="0.2">
      <c r="B75" s="551"/>
      <c r="C75" s="426" t="s">
        <v>7</v>
      </c>
      <c r="D75" s="34">
        <v>44901</v>
      </c>
      <c r="E75" s="544" t="s">
        <v>340</v>
      </c>
      <c r="F75" s="544" t="s">
        <v>340</v>
      </c>
      <c r="G75" s="189" t="s">
        <v>338</v>
      </c>
      <c r="H75" s="555" t="s">
        <v>342</v>
      </c>
      <c r="I75" s="555" t="s">
        <v>342</v>
      </c>
      <c r="J75" s="48"/>
      <c r="K75" s="442" t="s">
        <v>327</v>
      </c>
      <c r="L75" s="442" t="s">
        <v>327</v>
      </c>
      <c r="M75" s="442" t="s">
        <v>327</v>
      </c>
      <c r="N75" s="487"/>
      <c r="O75" s="191"/>
      <c r="P75" s="191"/>
      <c r="Q75" s="191"/>
      <c r="R75" s="191"/>
      <c r="S75" s="191"/>
      <c r="T75" s="191"/>
    </row>
    <row r="76" spans="2:20" x14ac:dyDescent="0.2">
      <c r="B76" s="551"/>
      <c r="C76" s="426" t="s">
        <v>8</v>
      </c>
      <c r="D76" s="34">
        <v>44902</v>
      </c>
      <c r="E76" s="544" t="s">
        <v>340</v>
      </c>
      <c r="F76" s="544" t="s">
        <v>340</v>
      </c>
      <c r="G76" s="189" t="s">
        <v>338</v>
      </c>
      <c r="H76" s="189" t="s">
        <v>338</v>
      </c>
      <c r="I76" s="189" t="s">
        <v>338</v>
      </c>
      <c r="J76" s="48"/>
      <c r="K76" s="442" t="s">
        <v>327</v>
      </c>
      <c r="L76" s="442" t="s">
        <v>327</v>
      </c>
      <c r="M76" s="442" t="s">
        <v>327</v>
      </c>
      <c r="N76" s="487"/>
      <c r="O76" s="191"/>
      <c r="P76" s="191"/>
      <c r="Q76" s="191"/>
      <c r="R76" s="191"/>
      <c r="S76" s="191"/>
      <c r="T76" s="191"/>
    </row>
    <row r="77" spans="2:20" x14ac:dyDescent="0.2">
      <c r="B77" s="551"/>
      <c r="C77" s="420" t="s">
        <v>9</v>
      </c>
      <c r="D77" s="38">
        <v>44903</v>
      </c>
      <c r="E77" s="207"/>
      <c r="F77" s="208"/>
      <c r="G77" s="208"/>
      <c r="H77" s="208"/>
      <c r="I77" s="208"/>
      <c r="J77" s="208"/>
      <c r="K77" s="208"/>
      <c r="L77" s="208"/>
      <c r="M77" s="461"/>
      <c r="N77" s="487"/>
      <c r="O77" s="191"/>
      <c r="P77" s="191"/>
      <c r="Q77" s="191"/>
      <c r="R77" s="191"/>
      <c r="S77" s="191"/>
      <c r="T77" s="191"/>
    </row>
    <row r="78" spans="2:20" ht="15.75" x14ac:dyDescent="0.2">
      <c r="B78" s="551"/>
      <c r="C78" s="428" t="s">
        <v>10</v>
      </c>
      <c r="D78" s="47">
        <v>44904</v>
      </c>
      <c r="E78" s="578" t="s">
        <v>72</v>
      </c>
      <c r="F78" s="578"/>
      <c r="G78" s="578"/>
      <c r="H78" s="578"/>
      <c r="I78" s="578"/>
      <c r="J78" s="578"/>
      <c r="K78" s="578"/>
      <c r="L78" s="578"/>
      <c r="M78" s="578"/>
      <c r="N78" s="487"/>
      <c r="O78" s="191"/>
      <c r="P78" s="191"/>
      <c r="Q78" s="191"/>
      <c r="R78" s="191"/>
      <c r="S78" s="191"/>
      <c r="T78" s="191"/>
    </row>
    <row r="79" spans="2:20" x14ac:dyDescent="0.2">
      <c r="B79" s="551"/>
      <c r="C79" s="420" t="s">
        <v>11</v>
      </c>
      <c r="D79" s="38">
        <v>44905</v>
      </c>
      <c r="E79" s="207"/>
      <c r="F79" s="208"/>
      <c r="G79" s="208"/>
      <c r="H79" s="208"/>
      <c r="I79" s="208"/>
      <c r="J79" s="208"/>
      <c r="K79" s="208"/>
      <c r="L79" s="208"/>
      <c r="M79" s="461"/>
      <c r="N79" s="487"/>
      <c r="O79" s="191"/>
      <c r="P79" s="191"/>
      <c r="Q79" s="191"/>
      <c r="R79" s="191"/>
      <c r="S79" s="191"/>
      <c r="T79" s="191"/>
    </row>
    <row r="80" spans="2:20" x14ac:dyDescent="0.2">
      <c r="B80" s="551"/>
      <c r="C80" s="420" t="s">
        <v>12</v>
      </c>
      <c r="D80" s="38">
        <v>44906</v>
      </c>
      <c r="E80" s="207"/>
      <c r="F80" s="208"/>
      <c r="G80" s="208"/>
      <c r="H80" s="208"/>
      <c r="I80" s="208"/>
      <c r="J80" s="208"/>
      <c r="K80" s="208"/>
      <c r="L80" s="208"/>
      <c r="M80" s="461"/>
      <c r="N80" s="487"/>
      <c r="O80" s="191"/>
      <c r="P80" s="191"/>
      <c r="Q80" s="191"/>
      <c r="R80" s="191"/>
      <c r="S80" s="191"/>
      <c r="T80" s="191"/>
    </row>
    <row r="81" spans="2:20" x14ac:dyDescent="0.2">
      <c r="B81" s="551"/>
      <c r="C81" s="426" t="s">
        <v>6</v>
      </c>
      <c r="D81" s="34">
        <v>44907</v>
      </c>
      <c r="E81" s="278"/>
      <c r="F81" s="278"/>
      <c r="G81" s="278"/>
      <c r="H81" s="278"/>
      <c r="I81" s="278"/>
      <c r="J81" s="278"/>
      <c r="K81" s="278"/>
      <c r="L81" s="278"/>
      <c r="M81" s="278"/>
      <c r="N81" s="487"/>
      <c r="O81" s="191"/>
      <c r="P81" s="191"/>
      <c r="Q81" s="191"/>
      <c r="R81" s="191"/>
      <c r="S81" s="191"/>
      <c r="T81" s="191"/>
    </row>
    <row r="82" spans="2:20" x14ac:dyDescent="0.2">
      <c r="B82" s="551"/>
      <c r="C82" s="426" t="s">
        <v>7</v>
      </c>
      <c r="D82" s="34">
        <v>44908</v>
      </c>
      <c r="E82" s="278"/>
      <c r="F82" s="278"/>
      <c r="G82" s="278"/>
      <c r="H82" s="278"/>
      <c r="I82" s="278"/>
      <c r="J82" s="278"/>
      <c r="K82" s="278"/>
      <c r="L82" s="278"/>
      <c r="M82" s="278"/>
      <c r="N82" s="487"/>
      <c r="O82" s="191"/>
      <c r="P82" s="191"/>
      <c r="Q82" s="191"/>
      <c r="R82" s="191"/>
      <c r="S82" s="191"/>
      <c r="T82" s="191"/>
    </row>
    <row r="83" spans="2:20" x14ac:dyDescent="0.2">
      <c r="B83" s="551"/>
      <c r="C83" s="426" t="s">
        <v>8</v>
      </c>
      <c r="D83" s="34">
        <v>44909</v>
      </c>
      <c r="E83" s="368"/>
      <c r="F83" s="368"/>
      <c r="G83" s="368"/>
      <c r="H83" s="368"/>
      <c r="I83" s="368"/>
      <c r="J83" s="368"/>
      <c r="K83" s="368"/>
      <c r="L83" s="368"/>
      <c r="M83" s="368"/>
      <c r="N83" s="487"/>
      <c r="O83" s="191"/>
      <c r="P83" s="191"/>
      <c r="Q83" s="191"/>
      <c r="R83" s="191"/>
      <c r="S83" s="191"/>
      <c r="T83" s="191"/>
    </row>
    <row r="84" spans="2:20" x14ac:dyDescent="0.2">
      <c r="B84" s="551"/>
      <c r="C84" s="426" t="s">
        <v>9</v>
      </c>
      <c r="D84" s="34">
        <v>44910</v>
      </c>
      <c r="E84" s="278"/>
      <c r="F84" s="278"/>
      <c r="G84" s="278"/>
      <c r="H84" s="278"/>
      <c r="I84" s="278"/>
      <c r="J84" s="278"/>
      <c r="K84" s="278"/>
      <c r="L84" s="278"/>
      <c r="M84" s="278"/>
      <c r="N84" s="487"/>
      <c r="O84" s="191"/>
      <c r="P84" s="191"/>
      <c r="Q84" s="191"/>
      <c r="R84" s="191"/>
      <c r="S84" s="191"/>
      <c r="T84" s="191"/>
    </row>
    <row r="85" spans="2:20" ht="13.5" thickBot="1" x14ac:dyDescent="0.25">
      <c r="B85" s="579"/>
      <c r="C85" s="465" t="s">
        <v>10</v>
      </c>
      <c r="D85" s="83">
        <v>44911</v>
      </c>
      <c r="E85" s="580"/>
      <c r="F85" s="580"/>
      <c r="G85" s="580"/>
      <c r="H85" s="580"/>
      <c r="I85" s="580"/>
      <c r="J85" s="580"/>
      <c r="K85" s="580"/>
      <c r="L85" s="580"/>
      <c r="M85" s="580"/>
      <c r="N85" s="581"/>
      <c r="O85" s="191"/>
      <c r="P85" s="191"/>
      <c r="Q85" s="191"/>
      <c r="R85" s="191"/>
      <c r="S85" s="191"/>
      <c r="T85" s="191"/>
    </row>
    <row r="86" spans="2:20" ht="16.5" thickBot="1" x14ac:dyDescent="0.25">
      <c r="B86" s="194" t="s">
        <v>112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6"/>
      <c r="O86" s="191"/>
      <c r="P86" s="191"/>
      <c r="Q86" s="191"/>
      <c r="R86" s="191"/>
      <c r="S86" s="191"/>
      <c r="T86" s="191"/>
    </row>
    <row r="87" spans="2:20" x14ac:dyDescent="0.2">
      <c r="B87" s="546"/>
      <c r="C87" s="471" t="s">
        <v>6</v>
      </c>
      <c r="D87" s="30">
        <v>44935</v>
      </c>
      <c r="E87" s="582" t="s">
        <v>340</v>
      </c>
      <c r="F87" s="582" t="s">
        <v>340</v>
      </c>
      <c r="G87" s="205" t="s">
        <v>338</v>
      </c>
      <c r="H87" s="205" t="s">
        <v>338</v>
      </c>
      <c r="I87" s="205" t="s">
        <v>338</v>
      </c>
      <c r="J87" s="474"/>
      <c r="K87" s="583" t="s">
        <v>327</v>
      </c>
      <c r="L87" s="583" t="s">
        <v>327</v>
      </c>
      <c r="M87" s="583" t="s">
        <v>327</v>
      </c>
      <c r="N87" s="484"/>
      <c r="O87" s="191"/>
      <c r="P87" s="191"/>
      <c r="Q87" s="191"/>
      <c r="R87" s="191"/>
      <c r="S87" s="191"/>
      <c r="T87" s="191"/>
    </row>
    <row r="88" spans="2:20" x14ac:dyDescent="0.2">
      <c r="B88" s="551"/>
      <c r="C88" s="426" t="s">
        <v>7</v>
      </c>
      <c r="D88" s="34">
        <v>44936</v>
      </c>
      <c r="E88" s="544" t="s">
        <v>340</v>
      </c>
      <c r="F88" s="544" t="s">
        <v>340</v>
      </c>
      <c r="G88" s="189" t="s">
        <v>338</v>
      </c>
      <c r="H88" s="189" t="s">
        <v>338</v>
      </c>
      <c r="I88" s="189" t="s">
        <v>338</v>
      </c>
      <c r="J88" s="278"/>
      <c r="K88" s="442" t="s">
        <v>327</v>
      </c>
      <c r="L88" s="442" t="s">
        <v>327</v>
      </c>
      <c r="M88" s="442" t="s">
        <v>327</v>
      </c>
      <c r="N88" s="487"/>
      <c r="O88" s="191"/>
      <c r="P88" s="191"/>
      <c r="Q88" s="191"/>
      <c r="R88" s="191"/>
      <c r="S88" s="191"/>
      <c r="T88" s="191"/>
    </row>
    <row r="89" spans="2:20" x14ac:dyDescent="0.2">
      <c r="B89" s="551"/>
      <c r="C89" s="426" t="s">
        <v>8</v>
      </c>
      <c r="D89" s="34">
        <v>44937</v>
      </c>
      <c r="E89" s="544" t="s">
        <v>340</v>
      </c>
      <c r="F89" s="544" t="s">
        <v>340</v>
      </c>
      <c r="G89" s="189" t="s">
        <v>338</v>
      </c>
      <c r="H89" s="189" t="s">
        <v>338</v>
      </c>
      <c r="I89" s="48"/>
      <c r="J89" s="368"/>
      <c r="K89" s="442" t="s">
        <v>327</v>
      </c>
      <c r="L89" s="442" t="s">
        <v>327</v>
      </c>
      <c r="M89" s="442" t="s">
        <v>327</v>
      </c>
      <c r="N89" s="487"/>
      <c r="O89" s="191"/>
      <c r="P89" s="191"/>
      <c r="Q89" s="191"/>
      <c r="R89" s="191"/>
      <c r="S89" s="191"/>
      <c r="T89" s="191"/>
    </row>
    <row r="90" spans="2:20" x14ac:dyDescent="0.2">
      <c r="B90" s="551"/>
      <c r="C90" s="426" t="s">
        <v>9</v>
      </c>
      <c r="D90" s="34">
        <v>44938</v>
      </c>
      <c r="E90" s="544" t="s">
        <v>340</v>
      </c>
      <c r="F90" s="544" t="s">
        <v>340</v>
      </c>
      <c r="G90" s="189" t="s">
        <v>338</v>
      </c>
      <c r="H90" s="189" t="s">
        <v>338</v>
      </c>
      <c r="I90" s="278"/>
      <c r="J90" s="278"/>
      <c r="K90" s="442" t="s">
        <v>327</v>
      </c>
      <c r="L90" s="442" t="s">
        <v>327</v>
      </c>
      <c r="M90" s="442" t="s">
        <v>327</v>
      </c>
      <c r="N90" s="487"/>
      <c r="O90" s="191"/>
      <c r="P90" s="191"/>
      <c r="Q90" s="191"/>
      <c r="R90" s="191"/>
      <c r="S90" s="191"/>
      <c r="T90" s="191"/>
    </row>
    <row r="91" spans="2:20" ht="13.5" thickBot="1" x14ac:dyDescent="0.25">
      <c r="B91" s="579"/>
      <c r="C91" s="465" t="s">
        <v>10</v>
      </c>
      <c r="D91" s="83">
        <v>44939</v>
      </c>
      <c r="E91" s="584"/>
      <c r="F91" s="584"/>
      <c r="G91" s="584"/>
      <c r="H91" s="584"/>
      <c r="I91" s="584"/>
      <c r="J91" s="580"/>
      <c r="K91" s="584"/>
      <c r="L91" s="584"/>
      <c r="M91" s="584"/>
      <c r="N91" s="581"/>
      <c r="O91" s="191"/>
      <c r="P91" s="191"/>
      <c r="Q91" s="191"/>
      <c r="R91" s="191"/>
      <c r="S91" s="191"/>
      <c r="T91" s="191"/>
    </row>
    <row r="92" spans="2:20" ht="15" x14ac:dyDescent="0.2">
      <c r="B92" s="213" t="s">
        <v>59</v>
      </c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5"/>
      <c r="O92" s="571"/>
      <c r="P92" s="571"/>
      <c r="Q92" s="571"/>
      <c r="R92" s="571"/>
      <c r="S92" s="571"/>
      <c r="T92" s="571"/>
    </row>
    <row r="93" spans="2:20" ht="15.75" thickBot="1" x14ac:dyDescent="0.25">
      <c r="B93" s="197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9"/>
      <c r="O93" s="571"/>
      <c r="P93" s="571"/>
      <c r="Q93" s="571"/>
      <c r="R93" s="571"/>
      <c r="S93" s="571"/>
      <c r="T93" s="571"/>
    </row>
    <row r="94" spans="2:20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N94" s="191"/>
      <c r="O94" s="191"/>
      <c r="P94" s="191"/>
      <c r="Q94" s="191"/>
      <c r="R94" s="191"/>
      <c r="S94" s="191"/>
      <c r="T94" s="191"/>
    </row>
    <row r="95" spans="2:20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N95" s="191"/>
      <c r="O95" s="191"/>
      <c r="P95" s="191"/>
      <c r="Q95" s="191"/>
      <c r="R95" s="191"/>
      <c r="S95" s="191"/>
      <c r="T95" s="191"/>
    </row>
    <row r="96" spans="2:20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N96" s="191"/>
      <c r="O96" s="191"/>
      <c r="P96" s="191"/>
      <c r="Q96" s="191"/>
      <c r="R96" s="191"/>
      <c r="S96" s="191"/>
      <c r="T96" s="191"/>
    </row>
    <row r="97" spans="2:20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N97" s="191"/>
      <c r="O97" s="191"/>
      <c r="P97" s="191"/>
      <c r="Q97" s="191"/>
      <c r="R97" s="191"/>
      <c r="S97" s="191"/>
      <c r="T97" s="191"/>
    </row>
    <row r="98" spans="2:20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N98" s="191"/>
      <c r="O98" s="191"/>
      <c r="P98" s="191"/>
      <c r="Q98" s="191"/>
      <c r="R98" s="191"/>
      <c r="S98" s="191"/>
      <c r="T98" s="191"/>
    </row>
    <row r="99" spans="2:20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N99" s="191"/>
      <c r="O99" s="191"/>
      <c r="P99" s="191"/>
      <c r="Q99" s="191"/>
      <c r="R99" s="191"/>
      <c r="S99" s="191"/>
      <c r="T99" s="191"/>
    </row>
    <row r="100" spans="2:20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N100" s="191"/>
      <c r="O100" s="191"/>
      <c r="P100" s="191"/>
      <c r="Q100" s="191"/>
      <c r="R100" s="191"/>
      <c r="S100" s="191"/>
      <c r="T100" s="191"/>
    </row>
    <row r="101" spans="2:20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N101" s="191"/>
      <c r="O101" s="191"/>
      <c r="P101" s="191"/>
      <c r="Q101" s="191"/>
      <c r="R101" s="191"/>
      <c r="S101" s="191"/>
      <c r="T101" s="191"/>
    </row>
    <row r="102" spans="2:20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N102" s="191"/>
      <c r="O102" s="191"/>
      <c r="P102" s="191"/>
      <c r="Q102" s="191"/>
      <c r="R102" s="191"/>
      <c r="S102" s="191"/>
      <c r="T102" s="191"/>
    </row>
    <row r="103" spans="2:20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N103" s="191"/>
      <c r="O103" s="191"/>
      <c r="P103" s="191"/>
      <c r="Q103" s="191"/>
      <c r="R103" s="191"/>
      <c r="S103" s="191"/>
      <c r="T103" s="191"/>
    </row>
    <row r="104" spans="2:20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N104" s="191"/>
      <c r="O104" s="191"/>
      <c r="P104" s="191"/>
      <c r="Q104" s="191"/>
      <c r="R104" s="191"/>
      <c r="S104" s="191"/>
      <c r="T104" s="191"/>
    </row>
    <row r="105" spans="2:20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N105" s="191"/>
      <c r="O105" s="191"/>
      <c r="P105" s="191"/>
      <c r="Q105" s="191"/>
      <c r="R105" s="191"/>
      <c r="S105" s="191"/>
      <c r="T105" s="191"/>
    </row>
    <row r="106" spans="2:20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N106" s="191"/>
      <c r="O106" s="191"/>
      <c r="P106" s="191"/>
      <c r="Q106" s="191"/>
      <c r="R106" s="191"/>
      <c r="S106" s="191"/>
      <c r="T106" s="191"/>
    </row>
    <row r="107" spans="2:20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N107" s="191"/>
      <c r="O107" s="191"/>
      <c r="P107" s="191"/>
      <c r="Q107" s="191"/>
      <c r="R107" s="191"/>
      <c r="S107" s="191"/>
      <c r="T107" s="191"/>
    </row>
    <row r="108" spans="2:20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N108" s="191"/>
      <c r="O108" s="191"/>
      <c r="P108" s="191"/>
      <c r="Q108" s="191"/>
      <c r="R108" s="191"/>
      <c r="S108" s="191"/>
      <c r="T108" s="191"/>
    </row>
    <row r="109" spans="2:20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N109" s="191"/>
      <c r="O109" s="191"/>
      <c r="P109" s="191"/>
      <c r="Q109" s="191"/>
      <c r="R109" s="191"/>
      <c r="S109" s="191"/>
      <c r="T109" s="191"/>
    </row>
    <row r="110" spans="2:20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N110" s="191"/>
      <c r="O110" s="191"/>
      <c r="P110" s="191"/>
      <c r="Q110" s="191"/>
      <c r="R110" s="191"/>
      <c r="S110" s="191"/>
      <c r="T110" s="191"/>
    </row>
    <row r="111" spans="2:20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N111" s="191"/>
      <c r="O111" s="191"/>
      <c r="P111" s="191"/>
      <c r="Q111" s="191"/>
      <c r="R111" s="191"/>
      <c r="S111" s="191"/>
      <c r="T111" s="191"/>
    </row>
    <row r="112" spans="2:20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N112" s="191"/>
      <c r="O112" s="191"/>
      <c r="P112" s="191"/>
      <c r="Q112" s="191"/>
      <c r="R112" s="191"/>
      <c r="S112" s="191"/>
      <c r="T112" s="191"/>
    </row>
    <row r="113" spans="2:20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N113" s="191"/>
      <c r="O113" s="191"/>
      <c r="P113" s="191"/>
      <c r="Q113" s="191"/>
      <c r="R113" s="191"/>
      <c r="S113" s="191"/>
      <c r="T113" s="191"/>
    </row>
    <row r="114" spans="2:20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</row>
    <row r="115" spans="2:20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2:20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2:20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2:20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2:20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</row>
    <row r="120" spans="2:20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</row>
    <row r="121" spans="2:20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</row>
    <row r="122" spans="2:20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</row>
    <row r="123" spans="2:20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</row>
    <row r="124" spans="2:20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</row>
    <row r="125" spans="2:20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</row>
    <row r="126" spans="2:20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</row>
    <row r="127" spans="2:20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</row>
    <row r="128" spans="2:20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</row>
    <row r="129" spans="2:12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</row>
    <row r="130" spans="2:12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</row>
    <row r="131" spans="2:12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</row>
    <row r="132" spans="2:12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</row>
    <row r="133" spans="2:12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</row>
    <row r="134" spans="2:12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</row>
    <row r="135" spans="2:12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</row>
    <row r="136" spans="2:12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</row>
    <row r="137" spans="2:12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</row>
    <row r="138" spans="2:12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</row>
    <row r="139" spans="2:12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</row>
    <row r="140" spans="2:12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</row>
    <row r="141" spans="2:12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</row>
    <row r="142" spans="2:12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</row>
    <row r="143" spans="2:12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2:12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</row>
    <row r="145" spans="2:12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2:12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</row>
    <row r="147" spans="2:12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2:12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</row>
    <row r="149" spans="2:12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2:12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2:12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</row>
    <row r="152" spans="2:12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  <row r="498" spans="2:12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</row>
    <row r="499" spans="2:12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</row>
    <row r="500" spans="2:12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</row>
    <row r="501" spans="2:12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</row>
    <row r="502" spans="2:12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</row>
    <row r="503" spans="2:12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</row>
    <row r="504" spans="2:12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</row>
    <row r="505" spans="2:12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</row>
    <row r="506" spans="2:12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</row>
    <row r="507" spans="2:12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</row>
    <row r="508" spans="2:12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</row>
    <row r="509" spans="2:12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</row>
    <row r="510" spans="2:12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</row>
    <row r="511" spans="2:12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</row>
    <row r="512" spans="2:12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</row>
    <row r="513" spans="2:12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</row>
    <row r="514" spans="2:12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</row>
    <row r="515" spans="2:12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</row>
    <row r="516" spans="2:12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2:12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2:12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2:12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2:12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2:12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2" spans="2:12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</row>
    <row r="523" spans="2:12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2:12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2:12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2:12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2:12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2:12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2:12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</row>
    <row r="530" spans="2:12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</row>
    <row r="531" spans="2:12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</row>
    <row r="532" spans="2:12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</row>
    <row r="533" spans="2:12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</row>
    <row r="534" spans="2:12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</row>
    <row r="535" spans="2:12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</row>
    <row r="536" spans="2:12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</row>
    <row r="537" spans="2:12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</row>
    <row r="538" spans="2:12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</row>
    <row r="539" spans="2:12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</row>
    <row r="540" spans="2:12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</row>
    <row r="541" spans="2:12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</row>
    <row r="542" spans="2:12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</row>
    <row r="543" spans="2:12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</row>
    <row r="544" spans="2:12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</row>
    <row r="545" spans="2:12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</row>
    <row r="546" spans="2:12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</row>
    <row r="547" spans="2:12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</row>
    <row r="548" spans="2:12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</row>
    <row r="549" spans="2:12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</row>
    <row r="550" spans="2:12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</row>
    <row r="551" spans="2:12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</row>
    <row r="552" spans="2:12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</row>
    <row r="553" spans="2:12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</row>
    <row r="554" spans="2:12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</row>
    <row r="555" spans="2:12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</row>
    <row r="556" spans="2:12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</row>
    <row r="557" spans="2:12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</row>
    <row r="558" spans="2:12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</row>
    <row r="559" spans="2:12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</row>
    <row r="560" spans="2:12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</row>
    <row r="561" spans="2:12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</row>
    <row r="562" spans="2:12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</row>
    <row r="563" spans="2:12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</row>
    <row r="564" spans="2:12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</row>
    <row r="565" spans="2:12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</row>
    <row r="566" spans="2:12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</row>
    <row r="567" spans="2:12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</row>
    <row r="568" spans="2:12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</row>
    <row r="569" spans="2:12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</row>
    <row r="570" spans="2:12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</row>
    <row r="571" spans="2:12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</row>
    <row r="572" spans="2:12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</row>
    <row r="573" spans="2:12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</row>
    <row r="574" spans="2:12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</row>
    <row r="575" spans="2:12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</row>
    <row r="576" spans="2:12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</row>
    <row r="577" spans="2:12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</row>
    <row r="578" spans="2:12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</row>
    <row r="579" spans="2:12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</row>
    <row r="580" spans="2:12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</row>
    <row r="581" spans="2:12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</row>
    <row r="582" spans="2:12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</row>
    <row r="583" spans="2:12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</row>
    <row r="584" spans="2:12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</row>
    <row r="585" spans="2:12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</row>
    <row r="586" spans="2:12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</row>
    <row r="587" spans="2:12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</row>
    <row r="588" spans="2:12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</row>
    <row r="589" spans="2:12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</row>
    <row r="590" spans="2:12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</row>
    <row r="591" spans="2:12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</row>
    <row r="592" spans="2:12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</row>
    <row r="593" spans="2:12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</row>
    <row r="594" spans="2:12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</row>
    <row r="595" spans="2:12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</row>
    <row r="596" spans="2:12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</row>
    <row r="597" spans="2:12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</row>
    <row r="598" spans="2:12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</row>
    <row r="599" spans="2:12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</row>
    <row r="600" spans="2:12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</row>
    <row r="601" spans="2:12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</row>
    <row r="602" spans="2:12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</row>
    <row r="603" spans="2:12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</row>
    <row r="604" spans="2:12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</row>
    <row r="605" spans="2:12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</row>
    <row r="606" spans="2:12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</row>
    <row r="607" spans="2:12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</row>
    <row r="608" spans="2:12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</row>
    <row r="609" spans="2:12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</row>
    <row r="610" spans="2:12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</row>
    <row r="611" spans="2:12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</row>
    <row r="612" spans="2:12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</row>
    <row r="613" spans="2:12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</row>
    <row r="614" spans="2:12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</row>
    <row r="615" spans="2:12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</row>
    <row r="616" spans="2:12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</row>
    <row r="617" spans="2:12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</row>
    <row r="618" spans="2:12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</row>
    <row r="619" spans="2:12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</row>
    <row r="620" spans="2:12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</row>
    <row r="621" spans="2:12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</row>
    <row r="622" spans="2:12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</row>
    <row r="623" spans="2:12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</row>
    <row r="624" spans="2:12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</row>
    <row r="625" spans="2:12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</row>
    <row r="626" spans="2:12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</row>
    <row r="627" spans="2:12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</row>
    <row r="628" spans="2:12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</row>
    <row r="629" spans="2:12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</row>
    <row r="630" spans="2:12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</row>
    <row r="631" spans="2:12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</row>
    <row r="632" spans="2:12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</row>
    <row r="633" spans="2:12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</row>
    <row r="634" spans="2:12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</row>
    <row r="635" spans="2:12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</row>
    <row r="636" spans="2:12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</row>
    <row r="637" spans="2:12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</row>
    <row r="638" spans="2:12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</row>
    <row r="639" spans="2:12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</row>
    <row r="640" spans="2:12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</row>
    <row r="641" spans="2:12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</row>
    <row r="642" spans="2:12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</row>
    <row r="643" spans="2:12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</row>
    <row r="644" spans="2:12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</row>
    <row r="645" spans="2:12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</row>
    <row r="646" spans="2:12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</row>
    <row r="647" spans="2:12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</row>
    <row r="648" spans="2:12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</row>
    <row r="649" spans="2:12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</row>
    <row r="650" spans="2:12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</row>
    <row r="651" spans="2:12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</row>
    <row r="652" spans="2:12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</row>
    <row r="653" spans="2:12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</row>
    <row r="654" spans="2:12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</row>
    <row r="655" spans="2:12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</row>
    <row r="656" spans="2:12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</row>
    <row r="657" spans="2:12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</row>
    <row r="658" spans="2:12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</row>
    <row r="659" spans="2:12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</row>
    <row r="660" spans="2:12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</row>
    <row r="661" spans="2:12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</row>
    <row r="662" spans="2:12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</row>
    <row r="663" spans="2:12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</row>
    <row r="664" spans="2:12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</row>
    <row r="665" spans="2:12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</row>
    <row r="666" spans="2:12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</row>
    <row r="667" spans="2:12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</row>
    <row r="668" spans="2:12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</row>
    <row r="669" spans="2:12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</row>
    <row r="670" spans="2:12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</row>
    <row r="671" spans="2:12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</row>
    <row r="672" spans="2:12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</row>
    <row r="673" spans="2:12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</row>
    <row r="674" spans="2:12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</row>
    <row r="675" spans="2:12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</row>
    <row r="676" spans="2:12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</row>
    <row r="677" spans="2:12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</row>
    <row r="678" spans="2:12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</row>
    <row r="679" spans="2:12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</row>
    <row r="680" spans="2:12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</row>
    <row r="681" spans="2:12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</row>
    <row r="682" spans="2:12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</row>
    <row r="683" spans="2:12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</row>
    <row r="684" spans="2:12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</row>
    <row r="685" spans="2:12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</row>
    <row r="686" spans="2:12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</row>
    <row r="687" spans="2:12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</row>
    <row r="688" spans="2:12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</row>
    <row r="689" spans="2:12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</row>
    <row r="690" spans="2:12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</row>
    <row r="691" spans="2:12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</row>
    <row r="692" spans="2:12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</row>
    <row r="693" spans="2:12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</row>
    <row r="694" spans="2:12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</row>
    <row r="695" spans="2:12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</row>
    <row r="696" spans="2:12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</row>
    <row r="697" spans="2:12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</row>
    <row r="698" spans="2:12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</row>
    <row r="699" spans="2:12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</row>
    <row r="700" spans="2:12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</row>
    <row r="701" spans="2:12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</row>
    <row r="702" spans="2:12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</row>
    <row r="703" spans="2:12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</row>
    <row r="704" spans="2:12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</row>
    <row r="705" spans="2:12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</row>
    <row r="706" spans="2:12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</row>
    <row r="707" spans="2:12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</row>
    <row r="708" spans="2:12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</row>
    <row r="709" spans="2:12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</row>
    <row r="710" spans="2:12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</row>
    <row r="711" spans="2:12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</row>
    <row r="712" spans="2:12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</row>
    <row r="713" spans="2:12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</row>
    <row r="714" spans="2:12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</row>
    <row r="715" spans="2:12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</row>
    <row r="716" spans="2:12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</row>
    <row r="717" spans="2:12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</row>
    <row r="718" spans="2:12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</row>
    <row r="719" spans="2:12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</row>
    <row r="720" spans="2:12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</row>
    <row r="721" spans="2:12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</row>
    <row r="722" spans="2:12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</row>
    <row r="723" spans="2:12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</row>
    <row r="724" spans="2:12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</row>
    <row r="725" spans="2:12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</row>
    <row r="726" spans="2:12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</row>
    <row r="727" spans="2:12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</row>
    <row r="728" spans="2:12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</row>
    <row r="729" spans="2:12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</row>
    <row r="730" spans="2:12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</row>
    <row r="731" spans="2:12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</row>
    <row r="732" spans="2:12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</row>
    <row r="733" spans="2:12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</row>
    <row r="734" spans="2:12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</row>
    <row r="735" spans="2:12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</row>
    <row r="736" spans="2:12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</row>
    <row r="737" spans="2:12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</row>
    <row r="738" spans="2:12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</row>
    <row r="739" spans="2:12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</row>
    <row r="740" spans="2:12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</row>
    <row r="741" spans="2:12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</row>
    <row r="742" spans="2:12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</row>
    <row r="743" spans="2:12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</row>
    <row r="744" spans="2:12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</row>
    <row r="745" spans="2:12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</row>
    <row r="746" spans="2:12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</row>
    <row r="747" spans="2:12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</row>
    <row r="748" spans="2:12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</row>
    <row r="749" spans="2:12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</row>
    <row r="750" spans="2:12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</row>
    <row r="751" spans="2:12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</row>
    <row r="752" spans="2:12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</row>
    <row r="753" spans="2:12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</row>
    <row r="754" spans="2:12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</row>
    <row r="755" spans="2:12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</row>
    <row r="756" spans="2:12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</row>
    <row r="757" spans="2:12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</row>
    <row r="758" spans="2:12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</row>
    <row r="759" spans="2:12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</row>
    <row r="760" spans="2:12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</row>
    <row r="761" spans="2:12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</row>
    <row r="762" spans="2:12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</row>
    <row r="763" spans="2:12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</row>
    <row r="764" spans="2:12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</row>
    <row r="765" spans="2:12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</row>
    <row r="766" spans="2:12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</row>
    <row r="767" spans="2:12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</row>
    <row r="768" spans="2:12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</row>
    <row r="769" spans="2:12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</row>
    <row r="770" spans="2:12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</row>
    <row r="771" spans="2:12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</row>
    <row r="772" spans="2:12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</row>
    <row r="773" spans="2:12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</row>
    <row r="774" spans="2:12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</row>
    <row r="775" spans="2:12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</row>
    <row r="776" spans="2:12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</row>
    <row r="777" spans="2:12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</row>
    <row r="778" spans="2:12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</row>
    <row r="779" spans="2:12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</row>
    <row r="780" spans="2:12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</row>
    <row r="781" spans="2:12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</row>
    <row r="782" spans="2:12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</row>
    <row r="783" spans="2:12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</row>
    <row r="784" spans="2:12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</row>
    <row r="785" spans="2:12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</row>
    <row r="786" spans="2:12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</row>
    <row r="787" spans="2:12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</row>
    <row r="788" spans="2:12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</row>
    <row r="789" spans="2:12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</row>
    <row r="790" spans="2:12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</row>
    <row r="791" spans="2:12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</row>
    <row r="792" spans="2:12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</row>
    <row r="793" spans="2:12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</row>
    <row r="794" spans="2:12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</row>
    <row r="795" spans="2:12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2:12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2:12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</row>
    <row r="798" spans="2:12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</row>
    <row r="799" spans="2:12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</row>
    <row r="800" spans="2:12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</row>
    <row r="801" spans="2:12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</row>
    <row r="802" spans="2:12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</row>
    <row r="803" spans="2:12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</row>
    <row r="804" spans="2:12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</row>
    <row r="805" spans="2:12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</row>
    <row r="806" spans="2:12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</row>
    <row r="807" spans="2:12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</row>
    <row r="808" spans="2:12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</row>
    <row r="809" spans="2:12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</row>
    <row r="810" spans="2:12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</row>
    <row r="811" spans="2:12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</row>
    <row r="812" spans="2:12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</row>
    <row r="813" spans="2:12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</row>
    <row r="814" spans="2:12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</row>
    <row r="815" spans="2:12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</row>
    <row r="816" spans="2:12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</row>
    <row r="817" spans="2:12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</row>
    <row r="818" spans="2:12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</row>
    <row r="819" spans="2:12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</row>
    <row r="820" spans="2:12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</row>
    <row r="821" spans="2:12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</row>
    <row r="822" spans="2:12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</row>
    <row r="823" spans="2:12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</row>
    <row r="824" spans="2:12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</row>
    <row r="825" spans="2:12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</row>
    <row r="826" spans="2:12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</row>
    <row r="827" spans="2:12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</row>
    <row r="828" spans="2:12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</row>
    <row r="829" spans="2:12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</row>
    <row r="830" spans="2:12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</row>
    <row r="831" spans="2:12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</row>
    <row r="832" spans="2:12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</row>
    <row r="833" spans="2:12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</row>
    <row r="834" spans="2:12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</row>
    <row r="835" spans="2:12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</row>
    <row r="836" spans="2:12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</row>
    <row r="837" spans="2:12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</row>
    <row r="838" spans="2:12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2:12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</row>
    <row r="840" spans="2:12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</row>
    <row r="841" spans="2:12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</row>
    <row r="842" spans="2:12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</row>
    <row r="843" spans="2:12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</row>
    <row r="844" spans="2:12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</row>
    <row r="845" spans="2:12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</row>
    <row r="846" spans="2:12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</row>
    <row r="847" spans="2:12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</row>
    <row r="848" spans="2:12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</row>
    <row r="849" spans="2:12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</row>
    <row r="850" spans="2:12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</row>
    <row r="851" spans="2:12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</row>
    <row r="852" spans="2:12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</row>
    <row r="853" spans="2:12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</row>
    <row r="854" spans="2:12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</row>
    <row r="855" spans="2:12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</row>
    <row r="856" spans="2:12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</row>
    <row r="857" spans="2:12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</row>
    <row r="858" spans="2:12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</row>
    <row r="859" spans="2:12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</row>
    <row r="860" spans="2:12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</row>
    <row r="861" spans="2:12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</row>
    <row r="862" spans="2:12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</row>
    <row r="863" spans="2:12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</row>
    <row r="864" spans="2:12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</row>
    <row r="865" spans="2:12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</row>
    <row r="866" spans="2:12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</row>
    <row r="867" spans="2:12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</row>
    <row r="868" spans="2:12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</row>
    <row r="869" spans="2:12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</row>
    <row r="870" spans="2:12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</row>
    <row r="871" spans="2:12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</row>
    <row r="872" spans="2:12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</row>
    <row r="873" spans="2:12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</row>
    <row r="874" spans="2:12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</row>
    <row r="875" spans="2:12" x14ac:dyDescent="0.2">
      <c r="B875" s="3"/>
      <c r="C875" s="3"/>
      <c r="D875" s="3"/>
      <c r="E875" s="3"/>
      <c r="F875" s="3"/>
      <c r="G875" s="3"/>
      <c r="H875" s="3"/>
      <c r="I875" s="4"/>
      <c r="J875" s="4"/>
      <c r="K875" s="3"/>
      <c r="L875" s="3"/>
    </row>
  </sheetData>
  <mergeCells count="42">
    <mergeCell ref="E80:M80"/>
    <mergeCell ref="B86:N86"/>
    <mergeCell ref="N87:N91"/>
    <mergeCell ref="B92:N93"/>
    <mergeCell ref="E66:M66"/>
    <mergeCell ref="E72:M72"/>
    <mergeCell ref="E73:M73"/>
    <mergeCell ref="E77:M77"/>
    <mergeCell ref="E78:M78"/>
    <mergeCell ref="E79:M79"/>
    <mergeCell ref="E45:M45"/>
    <mergeCell ref="E51:M51"/>
    <mergeCell ref="E52:M52"/>
    <mergeCell ref="E58:M58"/>
    <mergeCell ref="E59:M59"/>
    <mergeCell ref="E65:M65"/>
    <mergeCell ref="E31:M31"/>
    <mergeCell ref="E37:M37"/>
    <mergeCell ref="E38:M38"/>
    <mergeCell ref="E39:M39"/>
    <mergeCell ref="E40:M40"/>
    <mergeCell ref="E44:M44"/>
    <mergeCell ref="B7:C7"/>
    <mergeCell ref="B8:C8"/>
    <mergeCell ref="B9:N9"/>
    <mergeCell ref="C10:D10"/>
    <mergeCell ref="N10:N85"/>
    <mergeCell ref="E16:M16"/>
    <mergeCell ref="E17:M17"/>
    <mergeCell ref="E23:M23"/>
    <mergeCell ref="E24:M24"/>
    <mergeCell ref="E30:M30"/>
    <mergeCell ref="B2:N2"/>
    <mergeCell ref="B3:N3"/>
    <mergeCell ref="B4:N4"/>
    <mergeCell ref="B5:N5"/>
    <mergeCell ref="B6:C6"/>
    <mergeCell ref="D6:F6"/>
    <mergeCell ref="G6:H6"/>
    <mergeCell ref="I6:J6"/>
    <mergeCell ref="K6:L6"/>
    <mergeCell ref="M6:N6"/>
  </mergeCells>
  <conditionalFormatting sqref="K19:M19">
    <cfRule type="expression" dxfId="23" priority="13" stopIfTrue="1">
      <formula>NOT(MONTH(K19)=$C$42)</formula>
    </cfRule>
    <cfRule type="expression" dxfId="22" priority="14" stopIfTrue="1">
      <formula>MATCH(K19,(((#REF!))),0)&gt;0</formula>
    </cfRule>
  </conditionalFormatting>
  <conditionalFormatting sqref="K20:M20">
    <cfRule type="expression" dxfId="21" priority="11" stopIfTrue="1">
      <formula>NOT(MONTH(K20)=$C$42)</formula>
    </cfRule>
    <cfRule type="expression" dxfId="20" priority="12" stopIfTrue="1">
      <formula>MATCH(K20,(((#REF!))),0)&gt;0</formula>
    </cfRule>
  </conditionalFormatting>
  <conditionalFormatting sqref="K21:M21">
    <cfRule type="expression" dxfId="19" priority="9" stopIfTrue="1">
      <formula>NOT(MONTH(K21)=$C$42)</formula>
    </cfRule>
    <cfRule type="expression" dxfId="18" priority="10" stopIfTrue="1">
      <formula>MATCH(K21,(((#REF!))),0)&gt;0</formula>
    </cfRule>
  </conditionalFormatting>
  <conditionalFormatting sqref="M36">
    <cfRule type="expression" dxfId="17" priority="7" stopIfTrue="1">
      <formula>NOT(MONTH(M36)=$C$42)</formula>
    </cfRule>
    <cfRule type="expression" dxfId="16" priority="8" stopIfTrue="1">
      <formula>MATCH(M36,(((#REF!))),0)&gt;0</formula>
    </cfRule>
  </conditionalFormatting>
  <conditionalFormatting sqref="K33:L33">
    <cfRule type="expression" dxfId="15" priority="5" stopIfTrue="1">
      <formula>NOT(MONTH(K33)=$C$42)</formula>
    </cfRule>
    <cfRule type="expression" dxfId="14" priority="6" stopIfTrue="1">
      <formula>MATCH(K33,(((#REF!))),0)&gt;0</formula>
    </cfRule>
  </conditionalFormatting>
  <conditionalFormatting sqref="M33">
    <cfRule type="expression" dxfId="13" priority="3" stopIfTrue="1">
      <formula>NOT(MONTH(M33)=$C$42)</formula>
    </cfRule>
    <cfRule type="expression" dxfId="12" priority="4" stopIfTrue="1">
      <formula>MATCH(M33,(((#REF!))),0)&gt;0</formula>
    </cfRule>
  </conditionalFormatting>
  <conditionalFormatting sqref="K34:L34">
    <cfRule type="expression" dxfId="11" priority="1" stopIfTrue="1">
      <formula>NOT(MONTH(K34)=$C$42)</formula>
    </cfRule>
    <cfRule type="expression" dxfId="10" priority="2" stopIfTrue="1">
      <formula>MATCH(K34,(((#REF!))),0)&gt;0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432C7-8DAC-451C-A537-F0DE2EE9C394}">
  <sheetPr>
    <tabColor rgb="FF7030A0"/>
  </sheetPr>
  <dimension ref="B1:R888"/>
  <sheetViews>
    <sheetView workbookViewId="0">
      <selection activeCell="B1" sqref="B1:R1048576"/>
    </sheetView>
  </sheetViews>
  <sheetFormatPr defaultRowHeight="12.75" x14ac:dyDescent="0.2"/>
  <cols>
    <col min="2" max="3" width="16.85546875" style="1" customWidth="1"/>
    <col min="4" max="8" width="18.85546875" style="1" customWidth="1"/>
    <col min="9" max="10" width="18.85546875" style="2" customWidth="1"/>
    <col min="11" max="12" width="18.85546875" style="1" customWidth="1"/>
    <col min="13" max="13" width="18.85546875" style="163" customWidth="1"/>
    <col min="14" max="14" width="18.85546875" customWidth="1"/>
    <col min="15" max="15" width="16.85546875" customWidth="1"/>
    <col min="16" max="16" width="21.5703125" customWidth="1"/>
  </cols>
  <sheetData>
    <row r="1" spans="2:18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8" ht="23.25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2:18" ht="20.25" x14ac:dyDescent="0.2">
      <c r="B3" s="96" t="s">
        <v>15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98"/>
    </row>
    <row r="4" spans="2:18" ht="19.5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2:18" ht="24" thickBot="1" x14ac:dyDescent="0.25">
      <c r="B5" s="116" t="s">
        <v>343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</row>
    <row r="6" spans="2:18" ht="43.5" customHeight="1" x14ac:dyDescent="0.2">
      <c r="B6" s="110" t="s">
        <v>127</v>
      </c>
      <c r="C6" s="111"/>
      <c r="D6" s="520" t="s">
        <v>297</v>
      </c>
      <c r="E6" s="520"/>
      <c r="F6" s="520"/>
      <c r="G6" s="388" t="s">
        <v>298</v>
      </c>
      <c r="H6" s="388"/>
      <c r="I6" s="389" t="s">
        <v>299</v>
      </c>
      <c r="J6" s="389"/>
      <c r="K6" s="361" t="s">
        <v>300</v>
      </c>
      <c r="L6" s="361"/>
      <c r="M6" s="248" t="s">
        <v>301</v>
      </c>
      <c r="N6" s="521"/>
    </row>
    <row r="7" spans="2:18" ht="48" x14ac:dyDescent="0.2">
      <c r="B7" s="112" t="s">
        <v>13</v>
      </c>
      <c r="C7" s="113"/>
      <c r="D7" s="393" t="s">
        <v>302</v>
      </c>
      <c r="E7" s="394" t="s">
        <v>303</v>
      </c>
      <c r="F7" s="522" t="s">
        <v>304</v>
      </c>
      <c r="G7" s="523" t="s">
        <v>305</v>
      </c>
      <c r="H7" s="524" t="s">
        <v>306</v>
      </c>
      <c r="I7" s="399" t="s">
        <v>307</v>
      </c>
      <c r="J7" s="525" t="s">
        <v>308</v>
      </c>
      <c r="K7" s="401" t="s">
        <v>309</v>
      </c>
      <c r="L7" s="526" t="s">
        <v>310</v>
      </c>
      <c r="M7" s="527" t="s">
        <v>311</v>
      </c>
      <c r="N7" s="528" t="s">
        <v>312</v>
      </c>
    </row>
    <row r="8" spans="2:18" ht="24.75" thickBot="1" x14ac:dyDescent="0.25">
      <c r="B8" s="147" t="s">
        <v>14</v>
      </c>
      <c r="C8" s="148"/>
      <c r="D8" s="84" t="s">
        <v>180</v>
      </c>
      <c r="E8" s="84" t="s">
        <v>216</v>
      </c>
      <c r="F8" s="84" t="s">
        <v>314</v>
      </c>
      <c r="G8" s="84" t="s">
        <v>344</v>
      </c>
      <c r="H8" s="84" t="s">
        <v>316</v>
      </c>
      <c r="I8" s="84" t="s">
        <v>317</v>
      </c>
      <c r="J8" s="84" t="s">
        <v>318</v>
      </c>
      <c r="K8" s="84" t="s">
        <v>345</v>
      </c>
      <c r="L8" s="84" t="s">
        <v>346</v>
      </c>
      <c r="M8" s="84" t="s">
        <v>347</v>
      </c>
      <c r="N8" s="193" t="s">
        <v>348</v>
      </c>
    </row>
    <row r="9" spans="2:18" ht="48.75" customHeight="1" thickBot="1" x14ac:dyDescent="0.25">
      <c r="B9" s="529" t="s">
        <v>349</v>
      </c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1"/>
    </row>
    <row r="10" spans="2:18" x14ac:dyDescent="0.2">
      <c r="B10" s="564"/>
      <c r="C10" s="411" t="s">
        <v>17</v>
      </c>
      <c r="D10" s="265"/>
      <c r="E10" s="72" t="s">
        <v>19</v>
      </c>
      <c r="F10" s="72" t="s">
        <v>0</v>
      </c>
      <c r="G10" s="72" t="s">
        <v>1</v>
      </c>
      <c r="H10" s="72" t="s">
        <v>2</v>
      </c>
      <c r="I10" s="72" t="s">
        <v>3</v>
      </c>
      <c r="J10" s="72" t="s">
        <v>20</v>
      </c>
      <c r="K10" s="72" t="s">
        <v>4</v>
      </c>
      <c r="L10" s="92" t="s">
        <v>5</v>
      </c>
      <c r="M10" s="92" t="s">
        <v>16</v>
      </c>
      <c r="N10" s="533"/>
      <c r="O10" s="191"/>
      <c r="P10" s="191" t="s">
        <v>324</v>
      </c>
      <c r="Q10" s="191">
        <f>COUNTIF(B9:N86,"Medicina urg.")</f>
        <v>3</v>
      </c>
      <c r="R10" s="191"/>
    </row>
    <row r="11" spans="2:18" x14ac:dyDescent="0.2">
      <c r="B11" s="566"/>
      <c r="C11" s="415" t="s">
        <v>6</v>
      </c>
      <c r="D11" s="34">
        <v>44837</v>
      </c>
      <c r="E11" s="536" t="s">
        <v>333</v>
      </c>
      <c r="F11" s="536" t="s">
        <v>333</v>
      </c>
      <c r="G11" s="536" t="s">
        <v>333</v>
      </c>
      <c r="H11" s="436" t="s">
        <v>332</v>
      </c>
      <c r="I11" s="436" t="s">
        <v>332</v>
      </c>
      <c r="J11" s="48"/>
      <c r="K11" s="342" t="s">
        <v>331</v>
      </c>
      <c r="L11" s="342" t="s">
        <v>331</v>
      </c>
      <c r="M11" s="342" t="s">
        <v>331</v>
      </c>
      <c r="N11" s="535"/>
      <c r="O11" s="191"/>
      <c r="P11" s="191" t="s">
        <v>325</v>
      </c>
      <c r="Q11" s="191">
        <f>COUNTIF(B9:N86,"Chir. Urgenza")</f>
        <v>14</v>
      </c>
      <c r="R11" s="191"/>
    </row>
    <row r="12" spans="2:18" x14ac:dyDescent="0.2">
      <c r="B12" s="566"/>
      <c r="C12" s="415" t="s">
        <v>7</v>
      </c>
      <c r="D12" s="34">
        <v>44838</v>
      </c>
      <c r="E12" s="536" t="s">
        <v>333</v>
      </c>
      <c r="F12" s="536" t="s">
        <v>333</v>
      </c>
      <c r="G12" s="536" t="s">
        <v>333</v>
      </c>
      <c r="H12" s="436" t="s">
        <v>332</v>
      </c>
      <c r="I12" s="436" t="s">
        <v>332</v>
      </c>
      <c r="J12" s="48"/>
      <c r="K12" s="342" t="s">
        <v>331</v>
      </c>
      <c r="L12" s="342" t="s">
        <v>331</v>
      </c>
      <c r="M12" s="342" t="s">
        <v>331</v>
      </c>
      <c r="N12" s="535"/>
      <c r="O12" s="191"/>
      <c r="P12" s="191" t="s">
        <v>326</v>
      </c>
      <c r="Q12" s="191">
        <f>COUNTIF(B9:N92,"Anestesiologia")</f>
        <v>14</v>
      </c>
      <c r="R12" s="191"/>
    </row>
    <row r="13" spans="2:18" x14ac:dyDescent="0.2">
      <c r="B13" s="566"/>
      <c r="C13" s="415" t="s">
        <v>8</v>
      </c>
      <c r="D13" s="34">
        <v>44839</v>
      </c>
      <c r="E13" s="536" t="s">
        <v>333</v>
      </c>
      <c r="F13" s="536" t="s">
        <v>333</v>
      </c>
      <c r="G13" s="536" t="s">
        <v>333</v>
      </c>
      <c r="H13" s="436" t="s">
        <v>332</v>
      </c>
      <c r="I13" s="436" t="s">
        <v>332</v>
      </c>
      <c r="J13" s="48"/>
      <c r="K13" s="342" t="s">
        <v>331</v>
      </c>
      <c r="L13" s="342" t="s">
        <v>331</v>
      </c>
      <c r="M13" s="342" t="s">
        <v>331</v>
      </c>
      <c r="N13" s="535"/>
      <c r="O13" s="191"/>
      <c r="P13" s="191" t="s">
        <v>327</v>
      </c>
      <c r="Q13" s="191">
        <f>COUNTIF(B9:N93,"Mal. Sangue")</f>
        <v>21</v>
      </c>
      <c r="R13" s="191"/>
    </row>
    <row r="14" spans="2:18" x14ac:dyDescent="0.2">
      <c r="B14" s="566"/>
      <c r="C14" s="415" t="s">
        <v>9</v>
      </c>
      <c r="D14" s="34">
        <v>44840</v>
      </c>
      <c r="E14" s="536" t="s">
        <v>333</v>
      </c>
      <c r="F14" s="536" t="s">
        <v>333</v>
      </c>
      <c r="G14" s="536" t="s">
        <v>333</v>
      </c>
      <c r="H14" s="436" t="s">
        <v>332</v>
      </c>
      <c r="I14" s="436" t="s">
        <v>332</v>
      </c>
      <c r="J14" s="48"/>
      <c r="K14" s="342" t="s">
        <v>331</v>
      </c>
      <c r="L14" s="342" t="s">
        <v>331</v>
      </c>
      <c r="M14" s="342" t="s">
        <v>331</v>
      </c>
      <c r="N14" s="535"/>
      <c r="O14" s="191"/>
      <c r="P14" s="191" t="s">
        <v>328</v>
      </c>
      <c r="Q14" s="191">
        <f>COUNTIF(B9:N94,"Oncologia")</f>
        <v>14</v>
      </c>
      <c r="R14" s="191"/>
    </row>
    <row r="15" spans="2:18" x14ac:dyDescent="0.2">
      <c r="B15" s="566"/>
      <c r="C15" s="415" t="s">
        <v>10</v>
      </c>
      <c r="D15" s="34">
        <v>44841</v>
      </c>
      <c r="E15" s="536" t="s">
        <v>333</v>
      </c>
      <c r="F15" s="536" t="s">
        <v>333</v>
      </c>
      <c r="G15" s="488"/>
      <c r="H15" s="436" t="s">
        <v>332</v>
      </c>
      <c r="I15" s="436" t="s">
        <v>332</v>
      </c>
      <c r="J15" s="48"/>
      <c r="K15" s="342" t="s">
        <v>331</v>
      </c>
      <c r="L15" s="342" t="s">
        <v>331</v>
      </c>
      <c r="M15" s="342" t="s">
        <v>331</v>
      </c>
      <c r="N15" s="535"/>
      <c r="O15" s="191"/>
      <c r="P15" s="191" t="s">
        <v>329</v>
      </c>
      <c r="Q15" s="191">
        <f>COUNTIF(B9:N95,"Geriatria")</f>
        <v>21</v>
      </c>
      <c r="R15" s="191"/>
    </row>
    <row r="16" spans="2:18" x14ac:dyDescent="0.2">
      <c r="B16" s="566"/>
      <c r="C16" s="420" t="s">
        <v>11</v>
      </c>
      <c r="D16" s="38">
        <v>44842</v>
      </c>
      <c r="E16" s="207"/>
      <c r="F16" s="208"/>
      <c r="G16" s="208"/>
      <c r="H16" s="208"/>
      <c r="I16" s="208"/>
      <c r="J16" s="208"/>
      <c r="K16" s="208"/>
      <c r="L16" s="208"/>
      <c r="M16" s="461"/>
      <c r="N16" s="535"/>
      <c r="O16" s="191"/>
      <c r="P16" s="191" t="s">
        <v>330</v>
      </c>
      <c r="Q16" s="191">
        <f>COUNTIF(B9:N96,"Reumatologia")</f>
        <v>14</v>
      </c>
      <c r="R16" s="191"/>
    </row>
    <row r="17" spans="2:18" x14ac:dyDescent="0.2">
      <c r="B17" s="566"/>
      <c r="C17" s="420" t="s">
        <v>12</v>
      </c>
      <c r="D17" s="38">
        <v>44843</v>
      </c>
      <c r="E17" s="207"/>
      <c r="F17" s="208"/>
      <c r="G17" s="208"/>
      <c r="H17" s="208"/>
      <c r="I17" s="208"/>
      <c r="J17" s="208"/>
      <c r="K17" s="208"/>
      <c r="L17" s="208"/>
      <c r="M17" s="461"/>
      <c r="N17" s="535"/>
      <c r="O17" s="191"/>
      <c r="P17" s="191" t="s">
        <v>334</v>
      </c>
      <c r="Q17" s="191">
        <f>COUNTIF(B9:N97,"Medicina Interna")</f>
        <v>35</v>
      </c>
      <c r="R17" s="191"/>
    </row>
    <row r="18" spans="2:18" x14ac:dyDescent="0.2">
      <c r="B18" s="566"/>
      <c r="C18" s="415" t="s">
        <v>6</v>
      </c>
      <c r="D18" s="34">
        <v>44844</v>
      </c>
      <c r="E18" s="269"/>
      <c r="F18" s="269"/>
      <c r="G18" s="269"/>
      <c r="H18" s="269"/>
      <c r="I18" s="48"/>
      <c r="J18" s="48"/>
      <c r="K18" s="269"/>
      <c r="L18" s="269"/>
      <c r="M18" s="269"/>
      <c r="N18" s="535"/>
      <c r="O18" s="191"/>
      <c r="P18" s="191" t="s">
        <v>335</v>
      </c>
      <c r="Q18" s="191">
        <f>COUNTIF(B9:N98,"Medicina Famiglia")</f>
        <v>14</v>
      </c>
      <c r="R18" s="191"/>
    </row>
    <row r="19" spans="2:18" x14ac:dyDescent="0.2">
      <c r="B19" s="566"/>
      <c r="C19" s="415" t="s">
        <v>7</v>
      </c>
      <c r="D19" s="34">
        <v>44845</v>
      </c>
      <c r="E19" s="269"/>
      <c r="F19" s="269"/>
      <c r="G19" s="269"/>
      <c r="H19" s="269"/>
      <c r="I19" s="48"/>
      <c r="J19" s="48"/>
      <c r="K19" s="269"/>
      <c r="L19" s="269"/>
      <c r="M19" s="269"/>
      <c r="N19" s="535"/>
      <c r="O19" s="191"/>
      <c r="P19" s="191" t="s">
        <v>336</v>
      </c>
      <c r="Q19" s="191">
        <f>COUNTIF(B9:N99,"Chirurgia Gen.")</f>
        <v>35</v>
      </c>
      <c r="R19" s="191"/>
    </row>
    <row r="20" spans="2:18" x14ac:dyDescent="0.2">
      <c r="B20" s="566"/>
      <c r="C20" s="415" t="s">
        <v>8</v>
      </c>
      <c r="D20" s="34">
        <v>44846</v>
      </c>
      <c r="E20" s="269"/>
      <c r="F20" s="269"/>
      <c r="G20" s="269"/>
      <c r="H20" s="269"/>
      <c r="I20" s="48"/>
      <c r="J20" s="48"/>
      <c r="K20" s="269"/>
      <c r="L20" s="269"/>
      <c r="M20" s="269"/>
      <c r="N20" s="535"/>
      <c r="O20" s="191"/>
      <c r="P20" s="191" t="s">
        <v>337</v>
      </c>
      <c r="Q20" s="191">
        <f>COUNTIF(B9:N100,"Chir. Oncologica")</f>
        <v>14</v>
      </c>
      <c r="R20" s="191"/>
    </row>
    <row r="21" spans="2:18" x14ac:dyDescent="0.2">
      <c r="B21" s="566"/>
      <c r="C21" s="415" t="s">
        <v>9</v>
      </c>
      <c r="D21" s="34">
        <v>44847</v>
      </c>
      <c r="E21" s="269"/>
      <c r="F21" s="269"/>
      <c r="G21" s="269"/>
      <c r="H21" s="269"/>
      <c r="I21" s="48"/>
      <c r="J21" s="48"/>
      <c r="K21" s="269"/>
      <c r="L21" s="269"/>
      <c r="M21" s="269"/>
      <c r="N21" s="535"/>
      <c r="O21" s="191"/>
      <c r="P21" s="191"/>
      <c r="Q21" s="191"/>
      <c r="R21" s="191"/>
    </row>
    <row r="22" spans="2:18" x14ac:dyDescent="0.2">
      <c r="B22" s="566"/>
      <c r="C22" s="415" t="s">
        <v>10</v>
      </c>
      <c r="D22" s="34">
        <v>44848</v>
      </c>
      <c r="E22" s="269"/>
      <c r="F22" s="269"/>
      <c r="G22" s="269"/>
      <c r="H22" s="269"/>
      <c r="I22" s="48"/>
      <c r="J22" s="48"/>
      <c r="K22" s="269"/>
      <c r="L22" s="269"/>
      <c r="M22" s="269"/>
      <c r="N22" s="535"/>
      <c r="O22" s="191"/>
      <c r="P22" s="191"/>
      <c r="Q22" s="191"/>
      <c r="R22" s="191"/>
    </row>
    <row r="23" spans="2:18" x14ac:dyDescent="0.2">
      <c r="B23" s="566"/>
      <c r="C23" s="420" t="s">
        <v>11</v>
      </c>
      <c r="D23" s="38">
        <v>44849</v>
      </c>
      <c r="E23" s="207"/>
      <c r="F23" s="208"/>
      <c r="G23" s="208"/>
      <c r="H23" s="208"/>
      <c r="I23" s="208"/>
      <c r="J23" s="208"/>
      <c r="K23" s="208"/>
      <c r="L23" s="208"/>
      <c r="M23" s="461"/>
      <c r="N23" s="535"/>
      <c r="O23" s="191"/>
      <c r="P23" s="191"/>
      <c r="Q23" s="191"/>
      <c r="R23" s="191"/>
    </row>
    <row r="24" spans="2:18" x14ac:dyDescent="0.2">
      <c r="B24" s="566"/>
      <c r="C24" s="420" t="s">
        <v>12</v>
      </c>
      <c r="D24" s="38">
        <v>44850</v>
      </c>
      <c r="E24" s="207"/>
      <c r="F24" s="208"/>
      <c r="G24" s="208"/>
      <c r="H24" s="208"/>
      <c r="I24" s="208"/>
      <c r="J24" s="208"/>
      <c r="K24" s="208"/>
      <c r="L24" s="208"/>
      <c r="M24" s="461"/>
      <c r="N24" s="535"/>
      <c r="O24" s="191"/>
      <c r="P24" s="191"/>
      <c r="Q24" s="191"/>
      <c r="R24" s="191"/>
    </row>
    <row r="25" spans="2:18" x14ac:dyDescent="0.2">
      <c r="B25" s="566"/>
      <c r="C25" s="415" t="s">
        <v>6</v>
      </c>
      <c r="D25" s="34">
        <v>44851</v>
      </c>
      <c r="E25" s="342" t="s">
        <v>331</v>
      </c>
      <c r="F25" s="342" t="s">
        <v>331</v>
      </c>
      <c r="G25" s="342" t="s">
        <v>331</v>
      </c>
      <c r="H25" s="436" t="s">
        <v>332</v>
      </c>
      <c r="I25" s="436" t="s">
        <v>332</v>
      </c>
      <c r="J25" s="48"/>
      <c r="K25" s="544" t="s">
        <v>340</v>
      </c>
      <c r="L25" s="544" t="s">
        <v>340</v>
      </c>
      <c r="M25" s="544" t="s">
        <v>340</v>
      </c>
      <c r="N25" s="535"/>
      <c r="O25" s="191"/>
      <c r="P25" s="191"/>
      <c r="Q25" s="191"/>
      <c r="R25" s="191"/>
    </row>
    <row r="26" spans="2:18" x14ac:dyDescent="0.2">
      <c r="B26" s="566"/>
      <c r="C26" s="415" t="s">
        <v>7</v>
      </c>
      <c r="D26" s="34">
        <v>44852</v>
      </c>
      <c r="E26" s="342" t="s">
        <v>331</v>
      </c>
      <c r="F26" s="342" t="s">
        <v>331</v>
      </c>
      <c r="G26" s="342" t="s">
        <v>331</v>
      </c>
      <c r="H26" s="436" t="s">
        <v>332</v>
      </c>
      <c r="I26" s="436" t="s">
        <v>332</v>
      </c>
      <c r="J26" s="48"/>
      <c r="K26" s="544" t="s">
        <v>340</v>
      </c>
      <c r="L26" s="544" t="s">
        <v>340</v>
      </c>
      <c r="M26" s="544" t="s">
        <v>340</v>
      </c>
      <c r="N26" s="535"/>
      <c r="O26" s="191"/>
      <c r="P26" s="191"/>
      <c r="Q26" s="191"/>
      <c r="R26" s="191"/>
    </row>
    <row r="27" spans="2:18" x14ac:dyDescent="0.2">
      <c r="B27" s="566"/>
      <c r="C27" s="415" t="s">
        <v>8</v>
      </c>
      <c r="D27" s="34">
        <v>44853</v>
      </c>
      <c r="E27" s="342" t="s">
        <v>331</v>
      </c>
      <c r="F27" s="342" t="s">
        <v>331</v>
      </c>
      <c r="G27" s="342" t="s">
        <v>331</v>
      </c>
      <c r="H27" s="543" t="s">
        <v>329</v>
      </c>
      <c r="I27" s="543" t="s">
        <v>329</v>
      </c>
      <c r="J27" s="48"/>
      <c r="K27" s="544" t="s">
        <v>340</v>
      </c>
      <c r="L27" s="544" t="s">
        <v>340</v>
      </c>
      <c r="M27" s="544" t="s">
        <v>340</v>
      </c>
      <c r="N27" s="535"/>
      <c r="O27" s="191"/>
      <c r="P27" s="191"/>
      <c r="Q27" s="191"/>
      <c r="R27" s="191"/>
    </row>
    <row r="28" spans="2:18" x14ac:dyDescent="0.2">
      <c r="B28" s="566"/>
      <c r="C28" s="415" t="s">
        <v>9</v>
      </c>
      <c r="D28" s="34">
        <v>44854</v>
      </c>
      <c r="E28" s="342" t="s">
        <v>331</v>
      </c>
      <c r="F28" s="342" t="s">
        <v>331</v>
      </c>
      <c r="G28" s="342" t="s">
        <v>331</v>
      </c>
      <c r="H28" s="543" t="s">
        <v>329</v>
      </c>
      <c r="I28" s="543" t="s">
        <v>329</v>
      </c>
      <c r="J28" s="48"/>
      <c r="K28" s="544" t="s">
        <v>340</v>
      </c>
      <c r="L28" s="544" t="s">
        <v>340</v>
      </c>
      <c r="M28" s="544" t="s">
        <v>340</v>
      </c>
      <c r="N28" s="535"/>
      <c r="O28" s="191"/>
      <c r="P28" s="191"/>
      <c r="Q28" s="191"/>
      <c r="R28" s="191"/>
    </row>
    <row r="29" spans="2:18" x14ac:dyDescent="0.2">
      <c r="B29" s="566"/>
      <c r="C29" s="415" t="s">
        <v>10</v>
      </c>
      <c r="D29" s="34">
        <v>44855</v>
      </c>
      <c r="E29" s="342" t="s">
        <v>331</v>
      </c>
      <c r="F29" s="342" t="s">
        <v>331</v>
      </c>
      <c r="G29" s="342" t="s">
        <v>331</v>
      </c>
      <c r="H29" s="543" t="s">
        <v>329</v>
      </c>
      <c r="I29" s="543" t="s">
        <v>329</v>
      </c>
      <c r="J29" s="48"/>
      <c r="K29" s="544" t="s">
        <v>340</v>
      </c>
      <c r="L29" s="544" t="s">
        <v>340</v>
      </c>
      <c r="M29" s="544" t="s">
        <v>340</v>
      </c>
      <c r="N29" s="535"/>
      <c r="O29" s="191"/>
      <c r="P29" s="191"/>
      <c r="Q29" s="191"/>
      <c r="R29" s="191"/>
    </row>
    <row r="30" spans="2:18" x14ac:dyDescent="0.2">
      <c r="B30" s="566"/>
      <c r="C30" s="420" t="s">
        <v>11</v>
      </c>
      <c r="D30" s="38">
        <v>44856</v>
      </c>
      <c r="E30" s="207"/>
      <c r="F30" s="208"/>
      <c r="G30" s="208"/>
      <c r="H30" s="208"/>
      <c r="I30" s="208"/>
      <c r="J30" s="208"/>
      <c r="K30" s="208"/>
      <c r="L30" s="208"/>
      <c r="M30" s="461"/>
      <c r="N30" s="535"/>
      <c r="O30" s="191"/>
      <c r="P30" s="191"/>
      <c r="Q30" s="191"/>
      <c r="R30" s="191"/>
    </row>
    <row r="31" spans="2:18" x14ac:dyDescent="0.2">
      <c r="B31" s="566"/>
      <c r="C31" s="420" t="s">
        <v>12</v>
      </c>
      <c r="D31" s="38">
        <v>44857</v>
      </c>
      <c r="E31" s="207"/>
      <c r="F31" s="208"/>
      <c r="G31" s="208"/>
      <c r="H31" s="208"/>
      <c r="I31" s="208"/>
      <c r="J31" s="208"/>
      <c r="K31" s="208"/>
      <c r="L31" s="208"/>
      <c r="M31" s="461"/>
      <c r="N31" s="535"/>
      <c r="O31" s="191"/>
      <c r="P31" s="191"/>
      <c r="Q31" s="191"/>
      <c r="R31" s="191"/>
    </row>
    <row r="32" spans="2:18" x14ac:dyDescent="0.2">
      <c r="B32" s="566"/>
      <c r="C32" s="426" t="s">
        <v>6</v>
      </c>
      <c r="D32" s="34">
        <v>44858</v>
      </c>
      <c r="E32" s="269"/>
      <c r="F32" s="269"/>
      <c r="G32" s="269"/>
      <c r="H32" s="269"/>
      <c r="I32" s="48"/>
      <c r="J32" s="48"/>
      <c r="K32" s="269"/>
      <c r="L32" s="269"/>
      <c r="M32" s="269"/>
      <c r="N32" s="535"/>
      <c r="O32" s="191"/>
      <c r="P32" s="191"/>
      <c r="Q32" s="191"/>
      <c r="R32" s="191"/>
    </row>
    <row r="33" spans="2:18" x14ac:dyDescent="0.2">
      <c r="B33" s="566"/>
      <c r="C33" s="415" t="s">
        <v>7</v>
      </c>
      <c r="D33" s="34">
        <v>44859</v>
      </c>
      <c r="E33" s="269"/>
      <c r="F33" s="269"/>
      <c r="G33" s="269"/>
      <c r="H33" s="269"/>
      <c r="I33" s="48"/>
      <c r="J33" s="48"/>
      <c r="K33" s="269"/>
      <c r="L33" s="269"/>
      <c r="M33" s="269"/>
      <c r="N33" s="535"/>
      <c r="O33" s="191"/>
      <c r="P33" s="191"/>
      <c r="Q33" s="191"/>
      <c r="R33" s="191"/>
    </row>
    <row r="34" spans="2:18" x14ac:dyDescent="0.2">
      <c r="B34" s="566"/>
      <c r="C34" s="415" t="s">
        <v>8</v>
      </c>
      <c r="D34" s="34">
        <v>44860</v>
      </c>
      <c r="E34" s="269"/>
      <c r="F34" s="269"/>
      <c r="G34" s="269"/>
      <c r="H34" s="269"/>
      <c r="I34" s="48"/>
      <c r="J34" s="48"/>
      <c r="K34" s="269"/>
      <c r="L34" s="269"/>
      <c r="M34" s="269"/>
      <c r="N34" s="535"/>
      <c r="O34" s="191"/>
      <c r="P34" s="191"/>
      <c r="Q34" s="191"/>
      <c r="R34" s="191"/>
    </row>
    <row r="35" spans="2:18" x14ac:dyDescent="0.2">
      <c r="B35" s="566"/>
      <c r="C35" s="415" t="s">
        <v>9</v>
      </c>
      <c r="D35" s="34">
        <v>44861</v>
      </c>
      <c r="E35" s="269"/>
      <c r="F35" s="269"/>
      <c r="G35" s="269"/>
      <c r="H35" s="269"/>
      <c r="I35" s="48"/>
      <c r="J35" s="48"/>
      <c r="K35" s="269"/>
      <c r="L35" s="269"/>
      <c r="M35" s="269"/>
      <c r="N35" s="535"/>
      <c r="O35" s="191"/>
      <c r="P35" s="191"/>
      <c r="Q35" s="191"/>
      <c r="R35" s="191"/>
    </row>
    <row r="36" spans="2:18" x14ac:dyDescent="0.2">
      <c r="B36" s="566"/>
      <c r="C36" s="415" t="s">
        <v>10</v>
      </c>
      <c r="D36" s="34">
        <v>44862</v>
      </c>
      <c r="E36" s="269"/>
      <c r="F36" s="269"/>
      <c r="G36" s="269"/>
      <c r="H36" s="269"/>
      <c r="I36" s="48"/>
      <c r="J36" s="48"/>
      <c r="K36" s="269"/>
      <c r="L36" s="269"/>
      <c r="M36" s="269"/>
      <c r="N36" s="535"/>
      <c r="O36" s="191"/>
      <c r="P36" s="191"/>
      <c r="Q36" s="191"/>
      <c r="R36" s="191"/>
    </row>
    <row r="37" spans="2:18" x14ac:dyDescent="0.2">
      <c r="B37" s="566"/>
      <c r="C37" s="420" t="s">
        <v>11</v>
      </c>
      <c r="D37" s="38">
        <v>44863</v>
      </c>
      <c r="E37" s="207"/>
      <c r="F37" s="208"/>
      <c r="G37" s="208"/>
      <c r="H37" s="208"/>
      <c r="I37" s="208"/>
      <c r="J37" s="208"/>
      <c r="K37" s="208"/>
      <c r="L37" s="208"/>
      <c r="M37" s="461"/>
      <c r="N37" s="535"/>
      <c r="O37" s="191"/>
      <c r="P37" s="191"/>
      <c r="Q37" s="191"/>
      <c r="R37" s="191"/>
    </row>
    <row r="38" spans="2:18" x14ac:dyDescent="0.2">
      <c r="B38" s="566"/>
      <c r="C38" s="420" t="s">
        <v>12</v>
      </c>
      <c r="D38" s="38">
        <v>44864</v>
      </c>
      <c r="E38" s="207"/>
      <c r="F38" s="208"/>
      <c r="G38" s="208"/>
      <c r="H38" s="208"/>
      <c r="I38" s="208"/>
      <c r="J38" s="208"/>
      <c r="K38" s="208"/>
      <c r="L38" s="208"/>
      <c r="M38" s="461"/>
      <c r="N38" s="535"/>
      <c r="O38" s="191"/>
      <c r="P38" s="191"/>
      <c r="Q38" s="191"/>
      <c r="R38" s="191"/>
    </row>
    <row r="39" spans="2:18" ht="15.75" x14ac:dyDescent="0.2">
      <c r="B39" s="566"/>
      <c r="C39" s="428" t="s">
        <v>6</v>
      </c>
      <c r="D39" s="47">
        <v>44865</v>
      </c>
      <c r="E39" s="540" t="s">
        <v>72</v>
      </c>
      <c r="F39" s="541"/>
      <c r="G39" s="541"/>
      <c r="H39" s="541"/>
      <c r="I39" s="541"/>
      <c r="J39" s="541"/>
      <c r="K39" s="541"/>
      <c r="L39" s="541"/>
      <c r="M39" s="542"/>
      <c r="N39" s="535"/>
      <c r="O39" s="191"/>
      <c r="P39" s="191"/>
      <c r="Q39" s="191"/>
      <c r="R39" s="191"/>
    </row>
    <row r="40" spans="2:18" x14ac:dyDescent="0.2">
      <c r="B40" s="566"/>
      <c r="C40" s="420" t="s">
        <v>7</v>
      </c>
      <c r="D40" s="38">
        <v>44866</v>
      </c>
      <c r="E40" s="207"/>
      <c r="F40" s="208"/>
      <c r="G40" s="208"/>
      <c r="H40" s="208"/>
      <c r="I40" s="208"/>
      <c r="J40" s="208"/>
      <c r="K40" s="208"/>
      <c r="L40" s="208"/>
      <c r="M40" s="461"/>
      <c r="N40" s="535"/>
      <c r="O40" s="191"/>
      <c r="P40" s="191"/>
      <c r="Q40" s="191"/>
      <c r="R40" s="191"/>
    </row>
    <row r="41" spans="2:18" x14ac:dyDescent="0.2">
      <c r="B41" s="566"/>
      <c r="C41" s="415" t="s">
        <v>8</v>
      </c>
      <c r="D41" s="34">
        <v>44867</v>
      </c>
      <c r="E41" s="342" t="s">
        <v>331</v>
      </c>
      <c r="F41" s="342" t="s">
        <v>331</v>
      </c>
      <c r="G41" s="342" t="s">
        <v>331</v>
      </c>
      <c r="H41" s="543" t="s">
        <v>329</v>
      </c>
      <c r="I41" s="543" t="s">
        <v>329</v>
      </c>
      <c r="J41" s="48"/>
      <c r="K41" s="442" t="s">
        <v>327</v>
      </c>
      <c r="L41" s="442" t="s">
        <v>327</v>
      </c>
      <c r="M41" s="442" t="s">
        <v>327</v>
      </c>
      <c r="N41" s="535"/>
      <c r="O41" s="191"/>
      <c r="P41" s="191"/>
      <c r="Q41" s="191"/>
      <c r="R41" s="191"/>
    </row>
    <row r="42" spans="2:18" x14ac:dyDescent="0.2">
      <c r="B42" s="566"/>
      <c r="C42" s="415" t="s">
        <v>9</v>
      </c>
      <c r="D42" s="34">
        <v>44868</v>
      </c>
      <c r="E42" s="342" t="s">
        <v>331</v>
      </c>
      <c r="F42" s="342" t="s">
        <v>331</v>
      </c>
      <c r="G42" s="543" t="s">
        <v>329</v>
      </c>
      <c r="H42" s="543" t="s">
        <v>329</v>
      </c>
      <c r="I42" s="543" t="s">
        <v>329</v>
      </c>
      <c r="J42" s="48"/>
      <c r="K42" s="442" t="s">
        <v>327</v>
      </c>
      <c r="L42" s="442" t="s">
        <v>327</v>
      </c>
      <c r="M42" s="442" t="s">
        <v>327</v>
      </c>
      <c r="N42" s="535"/>
      <c r="O42" s="191"/>
      <c r="P42" s="191"/>
      <c r="Q42" s="191"/>
      <c r="R42" s="191"/>
    </row>
    <row r="43" spans="2:18" x14ac:dyDescent="0.2">
      <c r="B43" s="566"/>
      <c r="C43" s="415" t="s">
        <v>10</v>
      </c>
      <c r="D43" s="34">
        <v>44869</v>
      </c>
      <c r="E43" s="553" t="s">
        <v>326</v>
      </c>
      <c r="F43" s="553" t="s">
        <v>326</v>
      </c>
      <c r="G43" s="543" t="s">
        <v>329</v>
      </c>
      <c r="H43" s="543" t="s">
        <v>329</v>
      </c>
      <c r="I43" s="543" t="s">
        <v>329</v>
      </c>
      <c r="J43" s="48"/>
      <c r="K43" s="442" t="s">
        <v>327</v>
      </c>
      <c r="L43" s="442" t="s">
        <v>327</v>
      </c>
      <c r="M43" s="442" t="s">
        <v>327</v>
      </c>
      <c r="N43" s="535"/>
      <c r="O43" s="191"/>
      <c r="P43" s="191"/>
      <c r="Q43" s="191"/>
      <c r="R43" s="191"/>
    </row>
    <row r="44" spans="2:18" x14ac:dyDescent="0.2">
      <c r="B44" s="566"/>
      <c r="C44" s="420" t="s">
        <v>11</v>
      </c>
      <c r="D44" s="38">
        <v>44870</v>
      </c>
      <c r="E44" s="207"/>
      <c r="F44" s="208"/>
      <c r="G44" s="208"/>
      <c r="H44" s="208"/>
      <c r="I44" s="208"/>
      <c r="J44" s="208"/>
      <c r="K44" s="208"/>
      <c r="L44" s="208"/>
      <c r="M44" s="461"/>
      <c r="N44" s="535"/>
      <c r="O44" s="191"/>
      <c r="P44" s="191"/>
      <c r="Q44" s="191"/>
      <c r="R44" s="191"/>
    </row>
    <row r="45" spans="2:18" x14ac:dyDescent="0.2">
      <c r="B45" s="566"/>
      <c r="C45" s="420" t="s">
        <v>12</v>
      </c>
      <c r="D45" s="38">
        <v>44871</v>
      </c>
      <c r="E45" s="207"/>
      <c r="F45" s="208"/>
      <c r="G45" s="208"/>
      <c r="H45" s="208"/>
      <c r="I45" s="208"/>
      <c r="J45" s="208"/>
      <c r="K45" s="208"/>
      <c r="L45" s="208"/>
      <c r="M45" s="461"/>
      <c r="N45" s="535"/>
      <c r="O45" s="191"/>
      <c r="P45" s="191"/>
      <c r="Q45" s="191"/>
      <c r="R45" s="191"/>
    </row>
    <row r="46" spans="2:18" x14ac:dyDescent="0.2">
      <c r="B46" s="566"/>
      <c r="C46" s="415" t="s">
        <v>6</v>
      </c>
      <c r="D46" s="34">
        <v>44872</v>
      </c>
      <c r="E46" s="278"/>
      <c r="F46" s="278"/>
      <c r="G46" s="278"/>
      <c r="H46" s="278"/>
      <c r="I46" s="278"/>
      <c r="J46" s="48"/>
      <c r="K46" s="278"/>
      <c r="L46" s="278"/>
      <c r="M46" s="278"/>
      <c r="N46" s="535"/>
      <c r="O46" s="191"/>
      <c r="P46" s="191"/>
      <c r="Q46" s="191"/>
      <c r="R46" s="191"/>
    </row>
    <row r="47" spans="2:18" x14ac:dyDescent="0.2">
      <c r="B47" s="566"/>
      <c r="C47" s="415" t="s">
        <v>7</v>
      </c>
      <c r="D47" s="34">
        <v>44873</v>
      </c>
      <c r="E47" s="278"/>
      <c r="F47" s="278"/>
      <c r="G47" s="278"/>
      <c r="H47" s="278"/>
      <c r="I47" s="278"/>
      <c r="J47" s="48"/>
      <c r="K47" s="278"/>
      <c r="L47" s="278"/>
      <c r="M47" s="278"/>
      <c r="N47" s="535"/>
      <c r="O47" s="191"/>
      <c r="P47" s="191"/>
      <c r="Q47" s="191"/>
      <c r="R47" s="191"/>
    </row>
    <row r="48" spans="2:18" x14ac:dyDescent="0.2">
      <c r="B48" s="566"/>
      <c r="C48" s="415" t="s">
        <v>8</v>
      </c>
      <c r="D48" s="34">
        <v>44874</v>
      </c>
      <c r="E48" s="278"/>
      <c r="F48" s="278"/>
      <c r="G48" s="278"/>
      <c r="H48" s="278"/>
      <c r="I48" s="278"/>
      <c r="J48" s="48"/>
      <c r="K48" s="278"/>
      <c r="L48" s="278"/>
      <c r="M48" s="278"/>
      <c r="N48" s="535"/>
      <c r="O48" s="191"/>
      <c r="P48" s="191"/>
      <c r="Q48" s="191"/>
      <c r="R48" s="191"/>
    </row>
    <row r="49" spans="2:18" x14ac:dyDescent="0.2">
      <c r="B49" s="566"/>
      <c r="C49" s="415" t="s">
        <v>9</v>
      </c>
      <c r="D49" s="34">
        <v>44875</v>
      </c>
      <c r="E49" s="278"/>
      <c r="F49" s="278"/>
      <c r="G49" s="278"/>
      <c r="H49" s="278"/>
      <c r="I49" s="278"/>
      <c r="J49" s="48"/>
      <c r="K49" s="278"/>
      <c r="L49" s="278"/>
      <c r="M49" s="278"/>
      <c r="N49" s="535"/>
      <c r="O49" s="191"/>
      <c r="P49" s="191"/>
      <c r="Q49" s="191"/>
      <c r="R49" s="191"/>
    </row>
    <row r="50" spans="2:18" x14ac:dyDescent="0.2">
      <c r="B50" s="566"/>
      <c r="C50" s="415" t="s">
        <v>10</v>
      </c>
      <c r="D50" s="34">
        <v>44876</v>
      </c>
      <c r="E50" s="278"/>
      <c r="F50" s="278"/>
      <c r="G50" s="278"/>
      <c r="H50" s="278"/>
      <c r="I50" s="278"/>
      <c r="J50" s="48"/>
      <c r="K50" s="278"/>
      <c r="L50" s="278"/>
      <c r="M50" s="278"/>
      <c r="N50" s="535"/>
      <c r="O50" s="191"/>
      <c r="P50" s="191"/>
      <c r="Q50" s="191"/>
      <c r="R50" s="191"/>
    </row>
    <row r="51" spans="2:18" x14ac:dyDescent="0.2">
      <c r="B51" s="566"/>
      <c r="C51" s="420" t="s">
        <v>11</v>
      </c>
      <c r="D51" s="38">
        <v>44877</v>
      </c>
      <c r="E51" s="207"/>
      <c r="F51" s="208"/>
      <c r="G51" s="208"/>
      <c r="H51" s="208"/>
      <c r="I51" s="208"/>
      <c r="J51" s="208"/>
      <c r="K51" s="208"/>
      <c r="L51" s="208"/>
      <c r="M51" s="461"/>
      <c r="N51" s="535"/>
      <c r="O51" s="191"/>
      <c r="P51" s="191"/>
      <c r="Q51" s="191"/>
      <c r="R51" s="191"/>
    </row>
    <row r="52" spans="2:18" x14ac:dyDescent="0.2">
      <c r="B52" s="566"/>
      <c r="C52" s="420" t="s">
        <v>12</v>
      </c>
      <c r="D52" s="38">
        <v>44878</v>
      </c>
      <c r="E52" s="207"/>
      <c r="F52" s="208"/>
      <c r="G52" s="208"/>
      <c r="H52" s="208"/>
      <c r="I52" s="208"/>
      <c r="J52" s="208"/>
      <c r="K52" s="208"/>
      <c r="L52" s="208"/>
      <c r="M52" s="461"/>
      <c r="N52" s="535"/>
      <c r="O52" s="191"/>
      <c r="P52" s="191"/>
      <c r="Q52" s="191"/>
      <c r="R52" s="191"/>
    </row>
    <row r="53" spans="2:18" x14ac:dyDescent="0.2">
      <c r="B53" s="566"/>
      <c r="C53" s="415" t="s">
        <v>6</v>
      </c>
      <c r="D53" s="34">
        <v>44879</v>
      </c>
      <c r="E53" s="553" t="s">
        <v>326</v>
      </c>
      <c r="F53" s="553" t="s">
        <v>326</v>
      </c>
      <c r="G53" s="543" t="s">
        <v>329</v>
      </c>
      <c r="H53" s="543" t="s">
        <v>329</v>
      </c>
      <c r="I53" s="543" t="s">
        <v>329</v>
      </c>
      <c r="J53" s="48"/>
      <c r="K53" s="442" t="s">
        <v>327</v>
      </c>
      <c r="L53" s="442" t="s">
        <v>327</v>
      </c>
      <c r="M53" s="442" t="s">
        <v>327</v>
      </c>
      <c r="N53" s="535"/>
      <c r="O53" s="191"/>
      <c r="P53" s="191"/>
      <c r="Q53" s="191"/>
      <c r="R53" s="191"/>
    </row>
    <row r="54" spans="2:18" x14ac:dyDescent="0.2">
      <c r="B54" s="566"/>
      <c r="C54" s="415" t="s">
        <v>7</v>
      </c>
      <c r="D54" s="34">
        <v>44880</v>
      </c>
      <c r="E54" s="553" t="s">
        <v>326</v>
      </c>
      <c r="F54" s="553" t="s">
        <v>326</v>
      </c>
      <c r="G54" s="553" t="s">
        <v>326</v>
      </c>
      <c r="H54" s="543" t="s">
        <v>329</v>
      </c>
      <c r="I54" s="543" t="s">
        <v>329</v>
      </c>
      <c r="J54" s="48"/>
      <c r="K54" s="442" t="s">
        <v>327</v>
      </c>
      <c r="L54" s="442" t="s">
        <v>327</v>
      </c>
      <c r="M54" s="442" t="s">
        <v>327</v>
      </c>
      <c r="N54" s="535"/>
      <c r="O54" s="191"/>
      <c r="P54" s="191"/>
      <c r="Q54" s="191"/>
      <c r="R54" s="191"/>
    </row>
    <row r="55" spans="2:18" x14ac:dyDescent="0.2">
      <c r="B55" s="566"/>
      <c r="C55" s="415" t="s">
        <v>8</v>
      </c>
      <c r="D55" s="34">
        <v>44881</v>
      </c>
      <c r="E55" s="553" t="s">
        <v>326</v>
      </c>
      <c r="F55" s="553" t="s">
        <v>326</v>
      </c>
      <c r="G55" s="553" t="s">
        <v>326</v>
      </c>
      <c r="H55" s="543" t="s">
        <v>329</v>
      </c>
      <c r="I55" s="543" t="s">
        <v>329</v>
      </c>
      <c r="J55" s="48"/>
      <c r="K55" s="442" t="s">
        <v>327</v>
      </c>
      <c r="L55" s="442" t="s">
        <v>327</v>
      </c>
      <c r="M55" s="442" t="s">
        <v>327</v>
      </c>
      <c r="N55" s="535"/>
      <c r="O55" s="191"/>
      <c r="P55" s="191"/>
      <c r="Q55" s="191"/>
      <c r="R55" s="191"/>
    </row>
    <row r="56" spans="2:18" x14ac:dyDescent="0.2">
      <c r="B56" s="566"/>
      <c r="C56" s="415" t="s">
        <v>9</v>
      </c>
      <c r="D56" s="34">
        <v>44882</v>
      </c>
      <c r="E56" s="553" t="s">
        <v>326</v>
      </c>
      <c r="F56" s="553" t="s">
        <v>326</v>
      </c>
      <c r="G56" s="269"/>
      <c r="H56" s="269"/>
      <c r="I56" s="269"/>
      <c r="J56" s="48"/>
      <c r="K56" s="442" t="s">
        <v>327</v>
      </c>
      <c r="L56" s="442" t="s">
        <v>327</v>
      </c>
      <c r="M56" s="442" t="s">
        <v>327</v>
      </c>
      <c r="N56" s="535"/>
      <c r="O56" s="191"/>
      <c r="P56" s="191"/>
      <c r="Q56" s="191"/>
      <c r="R56" s="191"/>
    </row>
    <row r="57" spans="2:18" x14ac:dyDescent="0.2">
      <c r="B57" s="566"/>
      <c r="C57" s="415" t="s">
        <v>10</v>
      </c>
      <c r="D57" s="34">
        <v>44883</v>
      </c>
      <c r="E57" s="553" t="s">
        <v>326</v>
      </c>
      <c r="F57" s="553" t="s">
        <v>326</v>
      </c>
      <c r="G57" s="269"/>
      <c r="H57" s="269"/>
      <c r="I57" s="269"/>
      <c r="J57" s="48"/>
      <c r="K57" s="544" t="s">
        <v>340</v>
      </c>
      <c r="L57" s="544" t="s">
        <v>340</v>
      </c>
      <c r="M57" s="544" t="s">
        <v>340</v>
      </c>
      <c r="N57" s="535"/>
      <c r="O57" s="191"/>
      <c r="P57" s="191"/>
      <c r="Q57" s="191"/>
      <c r="R57" s="191"/>
    </row>
    <row r="58" spans="2:18" x14ac:dyDescent="0.2">
      <c r="B58" s="566"/>
      <c r="C58" s="420" t="s">
        <v>11</v>
      </c>
      <c r="D58" s="38">
        <v>44884</v>
      </c>
      <c r="E58" s="443"/>
      <c r="F58" s="443"/>
      <c r="G58" s="443"/>
      <c r="H58" s="443"/>
      <c r="I58" s="443"/>
      <c r="J58" s="572"/>
      <c r="K58" s="443"/>
      <c r="L58" s="443"/>
      <c r="M58" s="443"/>
      <c r="N58" s="535"/>
      <c r="O58" s="191"/>
      <c r="P58" s="191"/>
      <c r="Q58" s="191"/>
      <c r="R58" s="191"/>
    </row>
    <row r="59" spans="2:18" x14ac:dyDescent="0.2">
      <c r="B59" s="566"/>
      <c r="C59" s="420" t="s">
        <v>12</v>
      </c>
      <c r="D59" s="38">
        <v>44885</v>
      </c>
      <c r="E59" s="443"/>
      <c r="F59" s="443"/>
      <c r="G59" s="443"/>
      <c r="H59" s="443"/>
      <c r="I59" s="443"/>
      <c r="J59" s="572"/>
      <c r="K59" s="443"/>
      <c r="L59" s="443"/>
      <c r="M59" s="443"/>
      <c r="N59" s="535"/>
      <c r="O59" s="191"/>
      <c r="P59" s="191"/>
      <c r="Q59" s="191"/>
      <c r="R59" s="191"/>
    </row>
    <row r="60" spans="2:18" x14ac:dyDescent="0.2">
      <c r="B60" s="566"/>
      <c r="C60" s="415" t="s">
        <v>6</v>
      </c>
      <c r="D60" s="34">
        <v>44886</v>
      </c>
      <c r="E60" s="269"/>
      <c r="F60" s="269"/>
      <c r="G60" s="269"/>
      <c r="H60" s="269"/>
      <c r="I60" s="48"/>
      <c r="J60" s="48"/>
      <c r="K60" s="269"/>
      <c r="L60" s="269"/>
      <c r="M60" s="269"/>
      <c r="N60" s="535"/>
      <c r="O60" s="191"/>
      <c r="P60" s="191"/>
      <c r="Q60" s="191"/>
      <c r="R60" s="191"/>
    </row>
    <row r="61" spans="2:18" x14ac:dyDescent="0.2">
      <c r="B61" s="566"/>
      <c r="C61" s="415" t="s">
        <v>7</v>
      </c>
      <c r="D61" s="34">
        <v>44887</v>
      </c>
      <c r="E61" s="269"/>
      <c r="F61" s="269"/>
      <c r="G61" s="269"/>
      <c r="H61" s="269"/>
      <c r="I61" s="48"/>
      <c r="J61" s="48"/>
      <c r="K61" s="269"/>
      <c r="L61" s="269"/>
      <c r="M61" s="269"/>
      <c r="N61" s="535"/>
      <c r="O61" s="191"/>
      <c r="P61" s="191"/>
      <c r="Q61" s="191"/>
      <c r="R61" s="191"/>
    </row>
    <row r="62" spans="2:18" x14ac:dyDescent="0.2">
      <c r="B62" s="566"/>
      <c r="C62" s="415" t="s">
        <v>8</v>
      </c>
      <c r="D62" s="34">
        <v>44888</v>
      </c>
      <c r="E62" s="269"/>
      <c r="F62" s="269"/>
      <c r="G62" s="269"/>
      <c r="H62" s="269"/>
      <c r="I62" s="48"/>
      <c r="J62" s="48"/>
      <c r="K62" s="269"/>
      <c r="L62" s="269"/>
      <c r="M62" s="269"/>
      <c r="N62" s="535"/>
      <c r="O62" s="191"/>
      <c r="P62" s="191"/>
      <c r="Q62" s="191"/>
      <c r="R62" s="191"/>
    </row>
    <row r="63" spans="2:18" x14ac:dyDescent="0.2">
      <c r="B63" s="566"/>
      <c r="C63" s="415" t="s">
        <v>9</v>
      </c>
      <c r="D63" s="34">
        <v>44889</v>
      </c>
      <c r="E63" s="269"/>
      <c r="F63" s="269"/>
      <c r="G63" s="269"/>
      <c r="H63" s="269"/>
      <c r="I63" s="48"/>
      <c r="J63" s="48"/>
      <c r="K63" s="269"/>
      <c r="L63" s="269"/>
      <c r="M63" s="269"/>
      <c r="N63" s="535"/>
      <c r="O63" s="191"/>
      <c r="P63" s="191"/>
      <c r="Q63" s="191"/>
      <c r="R63" s="191"/>
    </row>
    <row r="64" spans="2:18" x14ac:dyDescent="0.2">
      <c r="B64" s="566"/>
      <c r="C64" s="415" t="s">
        <v>10</v>
      </c>
      <c r="D64" s="34">
        <v>44890</v>
      </c>
      <c r="E64" s="278"/>
      <c r="F64" s="278"/>
      <c r="G64" s="278"/>
      <c r="H64" s="278"/>
      <c r="I64" s="278"/>
      <c r="J64" s="48"/>
      <c r="K64" s="278"/>
      <c r="L64" s="278"/>
      <c r="M64" s="278"/>
      <c r="N64" s="535"/>
      <c r="O64" s="191"/>
      <c r="P64" s="191"/>
      <c r="Q64" s="191"/>
      <c r="R64" s="191"/>
    </row>
    <row r="65" spans="2:18" x14ac:dyDescent="0.2">
      <c r="B65" s="566"/>
      <c r="C65" s="420" t="s">
        <v>11</v>
      </c>
      <c r="D65" s="38">
        <v>44891</v>
      </c>
      <c r="E65" s="207"/>
      <c r="F65" s="208"/>
      <c r="G65" s="208"/>
      <c r="H65" s="208"/>
      <c r="I65" s="208"/>
      <c r="J65" s="208"/>
      <c r="K65" s="208"/>
      <c r="L65" s="208"/>
      <c r="M65" s="461"/>
      <c r="N65" s="535"/>
      <c r="O65" s="191"/>
      <c r="P65" s="191"/>
      <c r="Q65" s="191"/>
      <c r="R65" s="191"/>
    </row>
    <row r="66" spans="2:18" x14ac:dyDescent="0.2">
      <c r="B66" s="566"/>
      <c r="C66" s="420" t="s">
        <v>12</v>
      </c>
      <c r="D66" s="38">
        <v>44892</v>
      </c>
      <c r="E66" s="207"/>
      <c r="F66" s="208"/>
      <c r="G66" s="208"/>
      <c r="H66" s="208"/>
      <c r="I66" s="208"/>
      <c r="J66" s="208"/>
      <c r="K66" s="208"/>
      <c r="L66" s="208"/>
      <c r="M66" s="461"/>
      <c r="N66" s="535"/>
      <c r="O66" s="191"/>
      <c r="P66" s="191"/>
      <c r="Q66" s="191"/>
      <c r="R66" s="191"/>
    </row>
    <row r="67" spans="2:18" x14ac:dyDescent="0.2">
      <c r="B67" s="566"/>
      <c r="C67" s="415" t="s">
        <v>6</v>
      </c>
      <c r="D67" s="34">
        <v>44893</v>
      </c>
      <c r="E67" s="188" t="s">
        <v>330</v>
      </c>
      <c r="F67" s="188" t="s">
        <v>330</v>
      </c>
      <c r="G67" s="188" t="s">
        <v>330</v>
      </c>
      <c r="H67" s="269"/>
      <c r="I67" s="269"/>
      <c r="J67" s="48"/>
      <c r="K67" s="544" t="s">
        <v>340</v>
      </c>
      <c r="L67" s="544" t="s">
        <v>340</v>
      </c>
      <c r="M67" s="544" t="s">
        <v>340</v>
      </c>
      <c r="N67" s="535"/>
      <c r="O67" s="191"/>
      <c r="P67" s="191"/>
      <c r="Q67" s="191"/>
      <c r="R67" s="191"/>
    </row>
    <row r="68" spans="2:18" x14ac:dyDescent="0.2">
      <c r="B68" s="566"/>
      <c r="C68" s="415" t="s">
        <v>7</v>
      </c>
      <c r="D68" s="34">
        <v>44894</v>
      </c>
      <c r="E68" s="188" t="s">
        <v>330</v>
      </c>
      <c r="F68" s="188" t="s">
        <v>330</v>
      </c>
      <c r="G68" s="188" t="s">
        <v>330</v>
      </c>
      <c r="H68" s="269"/>
      <c r="I68" s="269"/>
      <c r="J68" s="48"/>
      <c r="K68" s="396" t="s">
        <v>328</v>
      </c>
      <c r="L68" s="396" t="s">
        <v>328</v>
      </c>
      <c r="M68" s="396" t="s">
        <v>328</v>
      </c>
      <c r="N68" s="535"/>
      <c r="O68" s="191"/>
      <c r="P68" s="191"/>
      <c r="Q68" s="191"/>
      <c r="R68" s="191"/>
    </row>
    <row r="69" spans="2:18" x14ac:dyDescent="0.2">
      <c r="B69" s="566"/>
      <c r="C69" s="426" t="s">
        <v>8</v>
      </c>
      <c r="D69" s="34">
        <v>44895</v>
      </c>
      <c r="E69" s="188" t="s">
        <v>330</v>
      </c>
      <c r="F69" s="188" t="s">
        <v>330</v>
      </c>
      <c r="G69" s="188" t="s">
        <v>330</v>
      </c>
      <c r="H69" s="269"/>
      <c r="I69" s="269"/>
      <c r="J69" s="48"/>
      <c r="K69" s="396" t="s">
        <v>328</v>
      </c>
      <c r="L69" s="396" t="s">
        <v>328</v>
      </c>
      <c r="M69" s="488"/>
      <c r="N69" s="535"/>
      <c r="O69" s="191"/>
      <c r="P69" s="191"/>
      <c r="Q69" s="191"/>
      <c r="R69" s="191"/>
    </row>
    <row r="70" spans="2:18" x14ac:dyDescent="0.2">
      <c r="B70" s="566"/>
      <c r="C70" s="415" t="s">
        <v>9</v>
      </c>
      <c r="D70" s="34">
        <v>44896</v>
      </c>
      <c r="E70" s="188" t="s">
        <v>330</v>
      </c>
      <c r="F70" s="188" t="s">
        <v>330</v>
      </c>
      <c r="G70" s="188" t="s">
        <v>330</v>
      </c>
      <c r="H70" s="269"/>
      <c r="I70" s="269"/>
      <c r="J70" s="48"/>
      <c r="K70" s="544" t="s">
        <v>340</v>
      </c>
      <c r="L70" s="544" t="s">
        <v>340</v>
      </c>
      <c r="M70" s="544" t="s">
        <v>340</v>
      </c>
      <c r="N70" s="535"/>
      <c r="O70" s="191"/>
      <c r="P70" s="191"/>
      <c r="Q70" s="191"/>
      <c r="R70" s="191"/>
    </row>
    <row r="71" spans="2:18" x14ac:dyDescent="0.2">
      <c r="B71" s="566"/>
      <c r="C71" s="415" t="s">
        <v>10</v>
      </c>
      <c r="D71" s="34">
        <v>44897</v>
      </c>
      <c r="E71" s="188" t="s">
        <v>330</v>
      </c>
      <c r="F71" s="188" t="s">
        <v>330</v>
      </c>
      <c r="G71" s="189" t="s">
        <v>338</v>
      </c>
      <c r="H71" s="189" t="s">
        <v>338</v>
      </c>
      <c r="I71" s="189" t="s">
        <v>338</v>
      </c>
      <c r="J71" s="48"/>
      <c r="K71" s="544" t="s">
        <v>340</v>
      </c>
      <c r="L71" s="544" t="s">
        <v>340</v>
      </c>
      <c r="M71" s="544" t="s">
        <v>340</v>
      </c>
      <c r="N71" s="535"/>
      <c r="O71" s="191"/>
      <c r="P71" s="191"/>
      <c r="Q71" s="191"/>
      <c r="R71" s="191"/>
    </row>
    <row r="72" spans="2:18" x14ac:dyDescent="0.2">
      <c r="B72" s="566"/>
      <c r="C72" s="420" t="s">
        <v>11</v>
      </c>
      <c r="D72" s="38">
        <v>44898</v>
      </c>
      <c r="E72" s="207"/>
      <c r="F72" s="208"/>
      <c r="G72" s="208"/>
      <c r="H72" s="208"/>
      <c r="I72" s="208"/>
      <c r="J72" s="208"/>
      <c r="K72" s="208"/>
      <c r="L72" s="208"/>
      <c r="M72" s="461"/>
      <c r="N72" s="535"/>
      <c r="O72" s="191"/>
      <c r="P72" s="191"/>
      <c r="Q72" s="191"/>
      <c r="R72" s="191"/>
    </row>
    <row r="73" spans="2:18" x14ac:dyDescent="0.2">
      <c r="B73" s="566"/>
      <c r="C73" s="420" t="s">
        <v>12</v>
      </c>
      <c r="D73" s="38">
        <v>44899</v>
      </c>
      <c r="E73" s="207"/>
      <c r="F73" s="208"/>
      <c r="G73" s="208"/>
      <c r="H73" s="208"/>
      <c r="I73" s="208"/>
      <c r="J73" s="208"/>
      <c r="K73" s="208"/>
      <c r="L73" s="208"/>
      <c r="M73" s="461"/>
      <c r="N73" s="535"/>
      <c r="O73" s="191"/>
      <c r="P73" s="191"/>
      <c r="Q73" s="191"/>
      <c r="R73" s="191"/>
    </row>
    <row r="74" spans="2:18" x14ac:dyDescent="0.2">
      <c r="B74" s="566"/>
      <c r="C74" s="426" t="s">
        <v>6</v>
      </c>
      <c r="D74" s="34">
        <v>44900</v>
      </c>
      <c r="E74" s="269"/>
      <c r="F74" s="269"/>
      <c r="G74" s="269"/>
      <c r="H74" s="269"/>
      <c r="I74" s="48"/>
      <c r="J74" s="48"/>
      <c r="K74" s="269"/>
      <c r="L74" s="269"/>
      <c r="M74" s="269"/>
      <c r="N74" s="535"/>
      <c r="O74" s="191"/>
      <c r="P74" s="191"/>
      <c r="Q74" s="191"/>
      <c r="R74" s="191"/>
    </row>
    <row r="75" spans="2:18" x14ac:dyDescent="0.2">
      <c r="B75" s="566"/>
      <c r="C75" s="426" t="s">
        <v>7</v>
      </c>
      <c r="D75" s="34">
        <v>44901</v>
      </c>
      <c r="E75" s="269"/>
      <c r="F75" s="269"/>
      <c r="G75" s="269"/>
      <c r="H75" s="269"/>
      <c r="I75" s="48"/>
      <c r="J75" s="48"/>
      <c r="K75" s="269"/>
      <c r="L75" s="269"/>
      <c r="M75" s="269"/>
      <c r="N75" s="535"/>
      <c r="O75" s="191"/>
      <c r="P75" s="191"/>
      <c r="Q75" s="191"/>
      <c r="R75" s="191"/>
    </row>
    <row r="76" spans="2:18" x14ac:dyDescent="0.2">
      <c r="B76" s="566"/>
      <c r="C76" s="426" t="s">
        <v>8</v>
      </c>
      <c r="D76" s="34">
        <v>44902</v>
      </c>
      <c r="E76" s="278"/>
      <c r="F76" s="278"/>
      <c r="G76" s="278"/>
      <c r="H76" s="278"/>
      <c r="I76" s="278"/>
      <c r="J76" s="48"/>
      <c r="K76" s="278"/>
      <c r="L76" s="278"/>
      <c r="M76" s="278"/>
      <c r="N76" s="535"/>
      <c r="O76" s="191"/>
      <c r="P76" s="191"/>
      <c r="Q76" s="191"/>
      <c r="R76" s="191"/>
    </row>
    <row r="77" spans="2:18" x14ac:dyDescent="0.2">
      <c r="B77" s="566"/>
      <c r="C77" s="420" t="s">
        <v>9</v>
      </c>
      <c r="D77" s="38">
        <v>44903</v>
      </c>
      <c r="E77" s="207"/>
      <c r="F77" s="208"/>
      <c r="G77" s="208"/>
      <c r="H77" s="208"/>
      <c r="I77" s="208"/>
      <c r="J77" s="208"/>
      <c r="K77" s="208"/>
      <c r="L77" s="208"/>
      <c r="M77" s="461"/>
      <c r="N77" s="535"/>
      <c r="O77" s="191"/>
      <c r="P77" s="191"/>
      <c r="Q77" s="191"/>
      <c r="R77" s="191"/>
    </row>
    <row r="78" spans="2:18" ht="15.75" x14ac:dyDescent="0.2">
      <c r="B78" s="566"/>
      <c r="C78" s="428" t="s">
        <v>10</v>
      </c>
      <c r="D78" s="47">
        <v>44904</v>
      </c>
      <c r="E78" s="540" t="s">
        <v>72</v>
      </c>
      <c r="F78" s="541"/>
      <c r="G78" s="541"/>
      <c r="H78" s="541"/>
      <c r="I78" s="541"/>
      <c r="J78" s="541"/>
      <c r="K78" s="541"/>
      <c r="L78" s="541"/>
      <c r="M78" s="542"/>
      <c r="N78" s="535"/>
      <c r="O78" s="191"/>
      <c r="P78" s="191"/>
      <c r="Q78" s="191"/>
      <c r="R78" s="191"/>
    </row>
    <row r="79" spans="2:18" x14ac:dyDescent="0.2">
      <c r="B79" s="566"/>
      <c r="C79" s="420" t="s">
        <v>11</v>
      </c>
      <c r="D79" s="38">
        <v>44905</v>
      </c>
      <c r="E79" s="207"/>
      <c r="F79" s="208"/>
      <c r="G79" s="208"/>
      <c r="H79" s="208"/>
      <c r="I79" s="208"/>
      <c r="J79" s="208"/>
      <c r="K79" s="208"/>
      <c r="L79" s="208"/>
      <c r="M79" s="461"/>
      <c r="N79" s="535"/>
      <c r="O79" s="191"/>
      <c r="P79" s="191"/>
      <c r="Q79" s="191"/>
      <c r="R79" s="191"/>
    </row>
    <row r="80" spans="2:18" x14ac:dyDescent="0.2">
      <c r="B80" s="566"/>
      <c r="C80" s="420" t="s">
        <v>12</v>
      </c>
      <c r="D80" s="38">
        <v>44906</v>
      </c>
      <c r="E80" s="207"/>
      <c r="F80" s="208"/>
      <c r="G80" s="208"/>
      <c r="H80" s="208"/>
      <c r="I80" s="208"/>
      <c r="J80" s="208"/>
      <c r="K80" s="208"/>
      <c r="L80" s="208"/>
      <c r="M80" s="461"/>
      <c r="N80" s="535"/>
      <c r="O80" s="191"/>
      <c r="P80" s="191"/>
      <c r="Q80" s="191"/>
      <c r="R80" s="191"/>
    </row>
    <row r="81" spans="2:18" x14ac:dyDescent="0.2">
      <c r="B81" s="566"/>
      <c r="C81" s="426" t="s">
        <v>6</v>
      </c>
      <c r="D81" s="34">
        <v>44907</v>
      </c>
      <c r="E81" s="48"/>
      <c r="F81" s="48"/>
      <c r="G81" s="189" t="s">
        <v>338</v>
      </c>
      <c r="H81" s="189" t="s">
        <v>338</v>
      </c>
      <c r="I81" s="189" t="s">
        <v>338</v>
      </c>
      <c r="J81" s="48"/>
      <c r="K81" s="544" t="s">
        <v>340</v>
      </c>
      <c r="L81" s="544" t="s">
        <v>340</v>
      </c>
      <c r="M81" s="544" t="s">
        <v>340</v>
      </c>
      <c r="N81" s="535"/>
      <c r="O81" s="191"/>
      <c r="P81" s="191"/>
      <c r="Q81" s="191"/>
      <c r="R81" s="191"/>
    </row>
    <row r="82" spans="2:18" x14ac:dyDescent="0.2">
      <c r="B82" s="566"/>
      <c r="C82" s="426" t="s">
        <v>7</v>
      </c>
      <c r="D82" s="34">
        <v>44908</v>
      </c>
      <c r="E82" s="189" t="s">
        <v>338</v>
      </c>
      <c r="F82" s="189" t="s">
        <v>338</v>
      </c>
      <c r="G82" s="544" t="s">
        <v>340</v>
      </c>
      <c r="H82" s="544" t="s">
        <v>340</v>
      </c>
      <c r="I82" s="544" t="s">
        <v>340</v>
      </c>
      <c r="J82" s="48"/>
      <c r="K82" s="396" t="s">
        <v>328</v>
      </c>
      <c r="L82" s="396" t="s">
        <v>328</v>
      </c>
      <c r="M82" s="396" t="s">
        <v>328</v>
      </c>
      <c r="N82" s="535"/>
      <c r="O82" s="191"/>
      <c r="P82" s="191"/>
      <c r="Q82" s="191"/>
      <c r="R82" s="191"/>
    </row>
    <row r="83" spans="2:18" x14ac:dyDescent="0.2">
      <c r="B83" s="566"/>
      <c r="C83" s="426" t="s">
        <v>8</v>
      </c>
      <c r="D83" s="34">
        <v>44909</v>
      </c>
      <c r="E83" s="189" t="s">
        <v>338</v>
      </c>
      <c r="F83" s="189" t="s">
        <v>338</v>
      </c>
      <c r="G83" s="189" t="s">
        <v>338</v>
      </c>
      <c r="H83" s="544" t="s">
        <v>340</v>
      </c>
      <c r="I83" s="544" t="s">
        <v>340</v>
      </c>
      <c r="J83" s="48"/>
      <c r="K83" s="396" t="s">
        <v>328</v>
      </c>
      <c r="L83" s="396" t="s">
        <v>328</v>
      </c>
      <c r="M83" s="396" t="s">
        <v>328</v>
      </c>
      <c r="N83" s="535"/>
      <c r="O83" s="191"/>
      <c r="P83" s="191"/>
      <c r="Q83" s="191"/>
      <c r="R83" s="191"/>
    </row>
    <row r="84" spans="2:18" x14ac:dyDescent="0.2">
      <c r="B84" s="566"/>
      <c r="C84" s="426" t="s">
        <v>9</v>
      </c>
      <c r="D84" s="34">
        <v>44910</v>
      </c>
      <c r="E84" s="48"/>
      <c r="F84" s="48"/>
      <c r="G84" s="189" t="s">
        <v>338</v>
      </c>
      <c r="H84" s="573" t="s">
        <v>338</v>
      </c>
      <c r="I84" s="573" t="s">
        <v>338</v>
      </c>
      <c r="J84" s="48"/>
      <c r="K84" s="396" t="s">
        <v>328</v>
      </c>
      <c r="L84" s="396" t="s">
        <v>328</v>
      </c>
      <c r="M84" s="396" t="s">
        <v>328</v>
      </c>
      <c r="N84" s="535"/>
      <c r="O84" s="191"/>
      <c r="P84" s="191"/>
      <c r="Q84" s="191"/>
      <c r="R84" s="191"/>
    </row>
    <row r="85" spans="2:18" ht="13.5" thickBot="1" x14ac:dyDescent="0.25">
      <c r="B85" s="568"/>
      <c r="C85" s="445" t="s">
        <v>10</v>
      </c>
      <c r="D85" s="63">
        <v>44911</v>
      </c>
      <c r="E85" s="48"/>
      <c r="F85" s="48"/>
      <c r="G85" s="48"/>
      <c r="H85" s="490"/>
      <c r="I85" s="490"/>
      <c r="J85" s="48"/>
      <c r="K85" s="555" t="s">
        <v>342</v>
      </c>
      <c r="L85" s="555" t="s">
        <v>342</v>
      </c>
      <c r="M85" s="555" t="s">
        <v>342</v>
      </c>
      <c r="N85" s="574"/>
      <c r="O85" s="191"/>
      <c r="P85" s="191"/>
      <c r="Q85" s="191"/>
      <c r="R85" s="191"/>
    </row>
    <row r="86" spans="2:18" ht="16.5" thickBot="1" x14ac:dyDescent="0.25">
      <c r="B86" s="561" t="s">
        <v>112</v>
      </c>
      <c r="C86" s="562"/>
      <c r="D86" s="562"/>
      <c r="E86" s="562"/>
      <c r="F86" s="562"/>
      <c r="G86" s="562"/>
      <c r="H86" s="562"/>
      <c r="I86" s="562"/>
      <c r="J86" s="562"/>
      <c r="K86" s="562"/>
      <c r="L86" s="562"/>
      <c r="M86" s="562"/>
      <c r="N86" s="563"/>
      <c r="O86" s="191"/>
      <c r="P86" s="191"/>
      <c r="Q86" s="191"/>
      <c r="R86" s="191"/>
    </row>
    <row r="87" spans="2:18" x14ac:dyDescent="0.2">
      <c r="B87" s="564"/>
      <c r="C87" s="426" t="s">
        <v>6</v>
      </c>
      <c r="D87" s="34">
        <v>44935</v>
      </c>
      <c r="E87" s="555" t="s">
        <v>342</v>
      </c>
      <c r="F87" s="555" t="s">
        <v>342</v>
      </c>
      <c r="G87" s="555" t="s">
        <v>342</v>
      </c>
      <c r="H87" s="48"/>
      <c r="I87" s="48"/>
      <c r="J87" s="48"/>
      <c r="K87" s="48"/>
      <c r="L87" s="48"/>
      <c r="M87" s="278"/>
      <c r="N87" s="565"/>
      <c r="O87" s="191"/>
      <c r="P87" s="191"/>
      <c r="Q87" s="191"/>
      <c r="R87" s="191"/>
    </row>
    <row r="88" spans="2:18" x14ac:dyDescent="0.2">
      <c r="B88" s="566"/>
      <c r="C88" s="426" t="s">
        <v>7</v>
      </c>
      <c r="D88" s="34">
        <v>44936</v>
      </c>
      <c r="E88" s="555" t="s">
        <v>342</v>
      </c>
      <c r="F88" s="555" t="s">
        <v>342</v>
      </c>
      <c r="G88" s="555" t="s">
        <v>342</v>
      </c>
      <c r="H88" s="48"/>
      <c r="I88" s="48"/>
      <c r="J88" s="48"/>
      <c r="K88" s="48"/>
      <c r="L88" s="48"/>
      <c r="M88" s="278"/>
      <c r="N88" s="567"/>
      <c r="O88" s="191"/>
      <c r="P88" s="191"/>
      <c r="Q88" s="191"/>
      <c r="R88" s="191"/>
    </row>
    <row r="89" spans="2:18" x14ac:dyDescent="0.2">
      <c r="B89" s="566"/>
      <c r="C89" s="426" t="s">
        <v>8</v>
      </c>
      <c r="D89" s="34">
        <v>44937</v>
      </c>
      <c r="E89" s="555" t="s">
        <v>342</v>
      </c>
      <c r="F89" s="555" t="s">
        <v>342</v>
      </c>
      <c r="G89" s="555" t="s">
        <v>342</v>
      </c>
      <c r="H89" s="48"/>
      <c r="I89" s="48"/>
      <c r="J89" s="48"/>
      <c r="K89" s="48"/>
      <c r="L89" s="48"/>
      <c r="M89" s="48"/>
      <c r="N89" s="567"/>
      <c r="O89" s="191"/>
      <c r="P89" s="191"/>
      <c r="Q89" s="191"/>
      <c r="R89" s="191"/>
    </row>
    <row r="90" spans="2:18" x14ac:dyDescent="0.2">
      <c r="B90" s="566"/>
      <c r="C90" s="426" t="s">
        <v>9</v>
      </c>
      <c r="D90" s="34">
        <v>44938</v>
      </c>
      <c r="E90" s="555" t="s">
        <v>342</v>
      </c>
      <c r="F90" s="555" t="s">
        <v>342</v>
      </c>
      <c r="G90" s="48"/>
      <c r="H90" s="48"/>
      <c r="I90" s="48"/>
      <c r="J90" s="48"/>
      <c r="K90" s="48"/>
      <c r="L90" s="48"/>
      <c r="M90" s="48"/>
      <c r="N90" s="567"/>
      <c r="O90" s="191"/>
      <c r="P90" s="191"/>
      <c r="Q90" s="191"/>
      <c r="R90" s="191"/>
    </row>
    <row r="91" spans="2:18" ht="13.5" thickBot="1" x14ac:dyDescent="0.25">
      <c r="B91" s="568"/>
      <c r="C91" s="445" t="s">
        <v>10</v>
      </c>
      <c r="D91" s="63">
        <v>44939</v>
      </c>
      <c r="E91" s="48"/>
      <c r="F91" s="48"/>
      <c r="G91" s="48"/>
      <c r="H91" s="569"/>
      <c r="I91" s="569"/>
      <c r="J91" s="183"/>
      <c r="K91" s="48"/>
      <c r="L91" s="48"/>
      <c r="M91" s="569"/>
      <c r="N91" s="570"/>
      <c r="O91" s="191"/>
      <c r="P91" s="191"/>
      <c r="Q91" s="191"/>
      <c r="R91" s="191"/>
    </row>
    <row r="92" spans="2:18" ht="15" x14ac:dyDescent="0.2">
      <c r="B92" s="194" t="s">
        <v>59</v>
      </c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6"/>
      <c r="O92" s="571"/>
      <c r="P92" s="571"/>
      <c r="Q92" s="571"/>
      <c r="R92" s="571"/>
    </row>
    <row r="93" spans="2:18" ht="15.75" thickBot="1" x14ac:dyDescent="0.25">
      <c r="B93" s="197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9"/>
      <c r="O93" s="571"/>
      <c r="P93" s="571"/>
      <c r="Q93" s="571"/>
      <c r="R93" s="571"/>
    </row>
    <row r="94" spans="2:18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91"/>
      <c r="N94" s="191"/>
      <c r="O94" s="191"/>
      <c r="P94" s="191"/>
      <c r="Q94" s="191"/>
      <c r="R94" s="191"/>
    </row>
    <row r="95" spans="2:18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91"/>
      <c r="N95" s="191"/>
      <c r="O95" s="191"/>
      <c r="P95" s="191"/>
      <c r="Q95" s="191"/>
      <c r="R95" s="191"/>
    </row>
    <row r="96" spans="2:18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91"/>
      <c r="N96" s="191"/>
      <c r="O96" s="191"/>
      <c r="P96" s="191"/>
      <c r="Q96" s="191"/>
      <c r="R96" s="191"/>
    </row>
    <row r="97" spans="2:18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91"/>
      <c r="N97" s="191"/>
      <c r="O97" s="191"/>
      <c r="P97" s="191"/>
      <c r="Q97" s="191"/>
      <c r="R97" s="191"/>
    </row>
    <row r="98" spans="2:18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91"/>
      <c r="N98" s="191"/>
      <c r="O98" s="191"/>
      <c r="P98" s="191"/>
      <c r="Q98" s="191"/>
      <c r="R98" s="191"/>
    </row>
    <row r="99" spans="2:18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91"/>
      <c r="N99" s="191"/>
      <c r="O99" s="191"/>
      <c r="P99" s="191"/>
      <c r="Q99" s="191"/>
      <c r="R99" s="191"/>
    </row>
    <row r="100" spans="2:18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91"/>
      <c r="N100" s="191"/>
      <c r="O100" s="191"/>
      <c r="P100" s="191"/>
      <c r="Q100" s="191"/>
      <c r="R100" s="191"/>
    </row>
    <row r="101" spans="2:18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N101" s="191"/>
      <c r="O101" s="191"/>
      <c r="P101" s="191"/>
      <c r="Q101" s="191"/>
      <c r="R101" s="191"/>
    </row>
    <row r="102" spans="2:18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N102" s="191"/>
      <c r="O102" s="191"/>
      <c r="P102" s="191"/>
      <c r="Q102" s="191"/>
      <c r="R102" s="191"/>
    </row>
    <row r="103" spans="2:18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N103" s="191"/>
      <c r="O103" s="191"/>
      <c r="P103" s="191"/>
      <c r="Q103" s="191"/>
      <c r="R103" s="191"/>
    </row>
    <row r="104" spans="2:18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N104" s="191"/>
      <c r="O104" s="191"/>
      <c r="P104" s="191"/>
      <c r="Q104" s="191"/>
      <c r="R104" s="191"/>
    </row>
    <row r="105" spans="2:18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N105" s="191"/>
      <c r="O105" s="191"/>
      <c r="P105" s="191"/>
      <c r="Q105" s="191"/>
      <c r="R105" s="191"/>
    </row>
    <row r="106" spans="2:18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N106" s="191"/>
      <c r="O106" s="191"/>
      <c r="P106" s="191"/>
      <c r="Q106" s="191"/>
      <c r="R106" s="191"/>
    </row>
    <row r="107" spans="2:18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N107" s="191"/>
      <c r="O107" s="191"/>
      <c r="P107" s="191"/>
      <c r="Q107" s="191"/>
      <c r="R107" s="191"/>
    </row>
    <row r="108" spans="2:18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N108" s="191"/>
      <c r="O108" s="191"/>
      <c r="P108" s="191"/>
      <c r="Q108" s="191"/>
      <c r="R108" s="191"/>
    </row>
    <row r="109" spans="2:18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N109" s="191"/>
      <c r="O109" s="191"/>
      <c r="P109" s="191"/>
      <c r="Q109" s="191"/>
      <c r="R109" s="191"/>
    </row>
    <row r="110" spans="2:18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N110" s="191"/>
      <c r="O110" s="191"/>
      <c r="P110" s="191"/>
      <c r="Q110" s="191"/>
      <c r="R110" s="191"/>
    </row>
    <row r="111" spans="2:18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N111" s="191"/>
      <c r="O111" s="191"/>
      <c r="P111" s="191"/>
      <c r="Q111" s="191"/>
      <c r="R111" s="191"/>
    </row>
    <row r="112" spans="2:18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N112" s="191"/>
      <c r="O112" s="191"/>
      <c r="P112" s="191"/>
      <c r="Q112" s="191"/>
      <c r="R112" s="191"/>
    </row>
    <row r="113" spans="2:18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N113" s="191"/>
      <c r="O113" s="191"/>
      <c r="P113" s="191"/>
      <c r="Q113" s="191"/>
      <c r="R113" s="191"/>
    </row>
    <row r="114" spans="2:18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N114" s="191"/>
      <c r="O114" s="191"/>
      <c r="P114" s="191"/>
      <c r="Q114" s="191"/>
      <c r="R114" s="191"/>
    </row>
    <row r="115" spans="2:18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N115" s="191"/>
      <c r="O115" s="191"/>
      <c r="P115" s="191"/>
      <c r="Q115" s="191"/>
      <c r="R115" s="191"/>
    </row>
    <row r="116" spans="2:18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N116" s="191"/>
      <c r="O116" s="191"/>
      <c r="P116" s="191"/>
      <c r="Q116" s="191"/>
      <c r="R116" s="191"/>
    </row>
    <row r="117" spans="2:18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N117" s="191"/>
      <c r="O117" s="191"/>
      <c r="P117" s="191"/>
      <c r="Q117" s="191"/>
      <c r="R117" s="191"/>
    </row>
    <row r="118" spans="2:18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N118" s="191"/>
      <c r="O118" s="191"/>
      <c r="P118" s="191"/>
      <c r="Q118" s="191"/>
      <c r="R118" s="191"/>
    </row>
    <row r="119" spans="2:18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N119" s="191"/>
      <c r="O119" s="191"/>
      <c r="P119" s="191"/>
      <c r="Q119" s="191"/>
      <c r="R119" s="191"/>
    </row>
    <row r="120" spans="2:18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N120" s="191"/>
      <c r="O120" s="191"/>
      <c r="P120" s="191"/>
      <c r="Q120" s="191"/>
      <c r="R120" s="191"/>
    </row>
    <row r="121" spans="2:18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N121" s="191"/>
      <c r="O121" s="191"/>
      <c r="P121" s="191"/>
      <c r="Q121" s="191"/>
      <c r="R121" s="191"/>
    </row>
    <row r="122" spans="2:18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N122" s="191"/>
      <c r="O122" s="191"/>
      <c r="P122" s="191"/>
      <c r="Q122" s="191"/>
      <c r="R122" s="191"/>
    </row>
    <row r="123" spans="2:18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N123" s="191"/>
      <c r="O123" s="191"/>
      <c r="P123" s="191"/>
      <c r="Q123" s="191"/>
      <c r="R123" s="191"/>
    </row>
    <row r="124" spans="2:18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N124" s="191"/>
      <c r="O124" s="191"/>
      <c r="P124" s="191"/>
      <c r="Q124" s="191"/>
      <c r="R124" s="191"/>
    </row>
    <row r="125" spans="2:18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N125" s="191"/>
      <c r="O125" s="191"/>
      <c r="P125" s="191"/>
      <c r="Q125" s="191"/>
      <c r="R125" s="191"/>
    </row>
    <row r="126" spans="2:18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N126" s="191"/>
      <c r="O126" s="191"/>
      <c r="P126" s="191"/>
      <c r="Q126" s="191"/>
      <c r="R126" s="191"/>
    </row>
    <row r="127" spans="2:18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</row>
    <row r="128" spans="2:18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</row>
    <row r="129" spans="2:12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</row>
    <row r="130" spans="2:12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</row>
    <row r="131" spans="2:12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</row>
    <row r="132" spans="2:12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</row>
    <row r="133" spans="2:12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</row>
    <row r="134" spans="2:12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</row>
    <row r="135" spans="2:12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</row>
    <row r="136" spans="2:12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</row>
    <row r="137" spans="2:12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</row>
    <row r="138" spans="2:12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</row>
    <row r="139" spans="2:12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</row>
    <row r="140" spans="2:12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</row>
    <row r="141" spans="2:12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</row>
    <row r="142" spans="2:12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</row>
    <row r="143" spans="2:12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2:12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</row>
    <row r="145" spans="2:12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2:12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</row>
    <row r="147" spans="2:12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2:12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</row>
    <row r="149" spans="2:12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2:12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2:12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</row>
    <row r="152" spans="2:12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  <row r="498" spans="2:12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</row>
    <row r="499" spans="2:12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</row>
    <row r="500" spans="2:12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</row>
    <row r="501" spans="2:12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</row>
    <row r="502" spans="2:12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</row>
    <row r="503" spans="2:12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</row>
    <row r="504" spans="2:12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</row>
    <row r="505" spans="2:12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</row>
    <row r="506" spans="2:12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</row>
    <row r="507" spans="2:12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</row>
    <row r="508" spans="2:12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</row>
    <row r="509" spans="2:12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</row>
    <row r="510" spans="2:12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</row>
    <row r="511" spans="2:12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</row>
    <row r="512" spans="2:12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</row>
    <row r="513" spans="2:12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</row>
    <row r="514" spans="2:12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</row>
    <row r="515" spans="2:12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</row>
    <row r="516" spans="2:12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2:12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2:12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2:12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2:12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2:12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2" spans="2:12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</row>
    <row r="523" spans="2:12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2:12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2:12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2:12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2:12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2:12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2:12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</row>
    <row r="530" spans="2:12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</row>
    <row r="531" spans="2:12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</row>
    <row r="532" spans="2:12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</row>
    <row r="533" spans="2:12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</row>
    <row r="534" spans="2:12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</row>
    <row r="535" spans="2:12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</row>
    <row r="536" spans="2:12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</row>
    <row r="537" spans="2:12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</row>
    <row r="538" spans="2:12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</row>
    <row r="539" spans="2:12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</row>
    <row r="540" spans="2:12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</row>
    <row r="541" spans="2:12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</row>
    <row r="542" spans="2:12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</row>
    <row r="543" spans="2:12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</row>
    <row r="544" spans="2:12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</row>
    <row r="545" spans="2:12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</row>
    <row r="546" spans="2:12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</row>
    <row r="547" spans="2:12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</row>
    <row r="548" spans="2:12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</row>
    <row r="549" spans="2:12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</row>
    <row r="550" spans="2:12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</row>
    <row r="551" spans="2:12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</row>
    <row r="552" spans="2:12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</row>
    <row r="553" spans="2:12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</row>
    <row r="554" spans="2:12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</row>
    <row r="555" spans="2:12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</row>
    <row r="556" spans="2:12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</row>
    <row r="557" spans="2:12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</row>
    <row r="558" spans="2:12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</row>
    <row r="559" spans="2:12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</row>
    <row r="560" spans="2:12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</row>
    <row r="561" spans="2:12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</row>
    <row r="562" spans="2:12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</row>
    <row r="563" spans="2:12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</row>
    <row r="564" spans="2:12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</row>
    <row r="565" spans="2:12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</row>
    <row r="566" spans="2:12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</row>
    <row r="567" spans="2:12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</row>
    <row r="568" spans="2:12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</row>
    <row r="569" spans="2:12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</row>
    <row r="570" spans="2:12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</row>
    <row r="571" spans="2:12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</row>
    <row r="572" spans="2:12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</row>
    <row r="573" spans="2:12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</row>
    <row r="574" spans="2:12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</row>
    <row r="575" spans="2:12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</row>
    <row r="576" spans="2:12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</row>
    <row r="577" spans="2:12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</row>
    <row r="578" spans="2:12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</row>
    <row r="579" spans="2:12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</row>
    <row r="580" spans="2:12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</row>
    <row r="581" spans="2:12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</row>
    <row r="582" spans="2:12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</row>
    <row r="583" spans="2:12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</row>
    <row r="584" spans="2:12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</row>
    <row r="585" spans="2:12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</row>
    <row r="586" spans="2:12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</row>
    <row r="587" spans="2:12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</row>
    <row r="588" spans="2:12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</row>
    <row r="589" spans="2:12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</row>
    <row r="590" spans="2:12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</row>
    <row r="591" spans="2:12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</row>
    <row r="592" spans="2:12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</row>
    <row r="593" spans="2:12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</row>
    <row r="594" spans="2:12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</row>
    <row r="595" spans="2:12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</row>
    <row r="596" spans="2:12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</row>
    <row r="597" spans="2:12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</row>
    <row r="598" spans="2:12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</row>
    <row r="599" spans="2:12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</row>
    <row r="600" spans="2:12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</row>
    <row r="601" spans="2:12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</row>
    <row r="602" spans="2:12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</row>
    <row r="603" spans="2:12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</row>
    <row r="604" spans="2:12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</row>
    <row r="605" spans="2:12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</row>
    <row r="606" spans="2:12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</row>
    <row r="607" spans="2:12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</row>
    <row r="608" spans="2:12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</row>
    <row r="609" spans="2:12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</row>
    <row r="610" spans="2:12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</row>
    <row r="611" spans="2:12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</row>
    <row r="612" spans="2:12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</row>
    <row r="613" spans="2:12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</row>
    <row r="614" spans="2:12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</row>
    <row r="615" spans="2:12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</row>
    <row r="616" spans="2:12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</row>
    <row r="617" spans="2:12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</row>
    <row r="618" spans="2:12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</row>
    <row r="619" spans="2:12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</row>
    <row r="620" spans="2:12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</row>
    <row r="621" spans="2:12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</row>
    <row r="622" spans="2:12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</row>
    <row r="623" spans="2:12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</row>
    <row r="624" spans="2:12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</row>
    <row r="625" spans="2:12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</row>
    <row r="626" spans="2:12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</row>
    <row r="627" spans="2:12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</row>
    <row r="628" spans="2:12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</row>
    <row r="629" spans="2:12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</row>
    <row r="630" spans="2:12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</row>
    <row r="631" spans="2:12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</row>
    <row r="632" spans="2:12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</row>
    <row r="633" spans="2:12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</row>
    <row r="634" spans="2:12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</row>
    <row r="635" spans="2:12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</row>
    <row r="636" spans="2:12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</row>
    <row r="637" spans="2:12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</row>
    <row r="638" spans="2:12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</row>
    <row r="639" spans="2:12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</row>
    <row r="640" spans="2:12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</row>
    <row r="641" spans="2:12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</row>
    <row r="642" spans="2:12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</row>
    <row r="643" spans="2:12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</row>
    <row r="644" spans="2:12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</row>
    <row r="645" spans="2:12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</row>
    <row r="646" spans="2:12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</row>
    <row r="647" spans="2:12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</row>
    <row r="648" spans="2:12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</row>
    <row r="649" spans="2:12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</row>
    <row r="650" spans="2:12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</row>
    <row r="651" spans="2:12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</row>
    <row r="652" spans="2:12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</row>
    <row r="653" spans="2:12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</row>
    <row r="654" spans="2:12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</row>
    <row r="655" spans="2:12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</row>
    <row r="656" spans="2:12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</row>
    <row r="657" spans="2:12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</row>
    <row r="658" spans="2:12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</row>
    <row r="659" spans="2:12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</row>
    <row r="660" spans="2:12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</row>
    <row r="661" spans="2:12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</row>
    <row r="662" spans="2:12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</row>
    <row r="663" spans="2:12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</row>
    <row r="664" spans="2:12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</row>
    <row r="665" spans="2:12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</row>
    <row r="666" spans="2:12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</row>
    <row r="667" spans="2:12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</row>
    <row r="668" spans="2:12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</row>
    <row r="669" spans="2:12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</row>
    <row r="670" spans="2:12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</row>
    <row r="671" spans="2:12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</row>
    <row r="672" spans="2:12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</row>
    <row r="673" spans="2:12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</row>
    <row r="674" spans="2:12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</row>
    <row r="675" spans="2:12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</row>
    <row r="676" spans="2:12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</row>
    <row r="677" spans="2:12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</row>
    <row r="678" spans="2:12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</row>
    <row r="679" spans="2:12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</row>
    <row r="680" spans="2:12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</row>
    <row r="681" spans="2:12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</row>
    <row r="682" spans="2:12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</row>
    <row r="683" spans="2:12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</row>
    <row r="684" spans="2:12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</row>
    <row r="685" spans="2:12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</row>
    <row r="686" spans="2:12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</row>
    <row r="687" spans="2:12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</row>
    <row r="688" spans="2:12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</row>
    <row r="689" spans="2:12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</row>
    <row r="690" spans="2:12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</row>
    <row r="691" spans="2:12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</row>
    <row r="692" spans="2:12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</row>
    <row r="693" spans="2:12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</row>
    <row r="694" spans="2:12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</row>
    <row r="695" spans="2:12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</row>
    <row r="696" spans="2:12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</row>
    <row r="697" spans="2:12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</row>
    <row r="698" spans="2:12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</row>
    <row r="699" spans="2:12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</row>
    <row r="700" spans="2:12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</row>
    <row r="701" spans="2:12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</row>
    <row r="702" spans="2:12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</row>
    <row r="703" spans="2:12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</row>
    <row r="704" spans="2:12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</row>
    <row r="705" spans="2:12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</row>
    <row r="706" spans="2:12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</row>
    <row r="707" spans="2:12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</row>
    <row r="708" spans="2:12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</row>
    <row r="709" spans="2:12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</row>
    <row r="710" spans="2:12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</row>
    <row r="711" spans="2:12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</row>
    <row r="712" spans="2:12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</row>
    <row r="713" spans="2:12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</row>
    <row r="714" spans="2:12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</row>
    <row r="715" spans="2:12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</row>
    <row r="716" spans="2:12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</row>
    <row r="717" spans="2:12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</row>
    <row r="718" spans="2:12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</row>
    <row r="719" spans="2:12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</row>
    <row r="720" spans="2:12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</row>
    <row r="721" spans="2:12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</row>
    <row r="722" spans="2:12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</row>
    <row r="723" spans="2:12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</row>
    <row r="724" spans="2:12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</row>
    <row r="725" spans="2:12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</row>
    <row r="726" spans="2:12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</row>
    <row r="727" spans="2:12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</row>
    <row r="728" spans="2:12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</row>
    <row r="729" spans="2:12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</row>
    <row r="730" spans="2:12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</row>
    <row r="731" spans="2:12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</row>
    <row r="732" spans="2:12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</row>
    <row r="733" spans="2:12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</row>
    <row r="734" spans="2:12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</row>
    <row r="735" spans="2:12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</row>
    <row r="736" spans="2:12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</row>
    <row r="737" spans="2:12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</row>
    <row r="738" spans="2:12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</row>
    <row r="739" spans="2:12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</row>
    <row r="740" spans="2:12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</row>
    <row r="741" spans="2:12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</row>
    <row r="742" spans="2:12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</row>
    <row r="743" spans="2:12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</row>
    <row r="744" spans="2:12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</row>
    <row r="745" spans="2:12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</row>
    <row r="746" spans="2:12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</row>
    <row r="747" spans="2:12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</row>
    <row r="748" spans="2:12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</row>
    <row r="749" spans="2:12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</row>
    <row r="750" spans="2:12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</row>
    <row r="751" spans="2:12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</row>
    <row r="752" spans="2:12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</row>
    <row r="753" spans="2:12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</row>
    <row r="754" spans="2:12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</row>
    <row r="755" spans="2:12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</row>
    <row r="756" spans="2:12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</row>
    <row r="757" spans="2:12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</row>
    <row r="758" spans="2:12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</row>
    <row r="759" spans="2:12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</row>
    <row r="760" spans="2:12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</row>
    <row r="761" spans="2:12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</row>
    <row r="762" spans="2:12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</row>
    <row r="763" spans="2:12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</row>
    <row r="764" spans="2:12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</row>
    <row r="765" spans="2:12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</row>
    <row r="766" spans="2:12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</row>
    <row r="767" spans="2:12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</row>
    <row r="768" spans="2:12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</row>
    <row r="769" spans="2:12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</row>
    <row r="770" spans="2:12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</row>
    <row r="771" spans="2:12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</row>
    <row r="772" spans="2:12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</row>
    <row r="773" spans="2:12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</row>
    <row r="774" spans="2:12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</row>
    <row r="775" spans="2:12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</row>
    <row r="776" spans="2:12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</row>
    <row r="777" spans="2:12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</row>
    <row r="778" spans="2:12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</row>
    <row r="779" spans="2:12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</row>
    <row r="780" spans="2:12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</row>
    <row r="781" spans="2:12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</row>
    <row r="782" spans="2:12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</row>
    <row r="783" spans="2:12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</row>
    <row r="784" spans="2:12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</row>
    <row r="785" spans="2:12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</row>
    <row r="786" spans="2:12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</row>
    <row r="787" spans="2:12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</row>
    <row r="788" spans="2:12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</row>
    <row r="789" spans="2:12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</row>
    <row r="790" spans="2:12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</row>
    <row r="791" spans="2:12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</row>
    <row r="792" spans="2:12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</row>
    <row r="793" spans="2:12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</row>
    <row r="794" spans="2:12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</row>
    <row r="795" spans="2:12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2:12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2:12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</row>
    <row r="798" spans="2:12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</row>
    <row r="799" spans="2:12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</row>
    <row r="800" spans="2:12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</row>
    <row r="801" spans="2:12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</row>
    <row r="802" spans="2:12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</row>
    <row r="803" spans="2:12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</row>
    <row r="804" spans="2:12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</row>
    <row r="805" spans="2:12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</row>
    <row r="806" spans="2:12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</row>
    <row r="807" spans="2:12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</row>
    <row r="808" spans="2:12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</row>
    <row r="809" spans="2:12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</row>
    <row r="810" spans="2:12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</row>
    <row r="811" spans="2:12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</row>
    <row r="812" spans="2:12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</row>
    <row r="813" spans="2:12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</row>
    <row r="814" spans="2:12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</row>
    <row r="815" spans="2:12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</row>
    <row r="816" spans="2:12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</row>
    <row r="817" spans="2:12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</row>
    <row r="818" spans="2:12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</row>
    <row r="819" spans="2:12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</row>
    <row r="820" spans="2:12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</row>
    <row r="821" spans="2:12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</row>
    <row r="822" spans="2:12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</row>
    <row r="823" spans="2:12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</row>
    <row r="824" spans="2:12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</row>
    <row r="825" spans="2:12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</row>
    <row r="826" spans="2:12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</row>
    <row r="827" spans="2:12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</row>
    <row r="828" spans="2:12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</row>
    <row r="829" spans="2:12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</row>
    <row r="830" spans="2:12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</row>
    <row r="831" spans="2:12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</row>
    <row r="832" spans="2:12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</row>
    <row r="833" spans="2:12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</row>
    <row r="834" spans="2:12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</row>
    <row r="835" spans="2:12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</row>
    <row r="836" spans="2:12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</row>
    <row r="837" spans="2:12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</row>
    <row r="838" spans="2:12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2:12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</row>
    <row r="840" spans="2:12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</row>
    <row r="841" spans="2:12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</row>
    <row r="842" spans="2:12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</row>
    <row r="843" spans="2:12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</row>
    <row r="844" spans="2:12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</row>
    <row r="845" spans="2:12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</row>
    <row r="846" spans="2:12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</row>
    <row r="847" spans="2:12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</row>
    <row r="848" spans="2:12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</row>
    <row r="849" spans="2:12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</row>
    <row r="850" spans="2:12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</row>
    <row r="851" spans="2:12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</row>
    <row r="852" spans="2:12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</row>
    <row r="853" spans="2:12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</row>
    <row r="854" spans="2:12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</row>
    <row r="855" spans="2:12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</row>
    <row r="856" spans="2:12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</row>
    <row r="857" spans="2:12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</row>
    <row r="858" spans="2:12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</row>
    <row r="859" spans="2:12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</row>
    <row r="860" spans="2:12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</row>
    <row r="861" spans="2:12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</row>
    <row r="862" spans="2:12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</row>
    <row r="863" spans="2:12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</row>
    <row r="864" spans="2:12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</row>
    <row r="865" spans="2:12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</row>
    <row r="866" spans="2:12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</row>
    <row r="867" spans="2:12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</row>
    <row r="868" spans="2:12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</row>
    <row r="869" spans="2:12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</row>
    <row r="870" spans="2:12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</row>
    <row r="871" spans="2:12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</row>
    <row r="872" spans="2:12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</row>
    <row r="873" spans="2:12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</row>
    <row r="874" spans="2:12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</row>
    <row r="875" spans="2:12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</row>
    <row r="876" spans="2:12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</row>
    <row r="877" spans="2:12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</row>
    <row r="878" spans="2:12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</row>
    <row r="879" spans="2:12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</row>
    <row r="880" spans="2:12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</row>
    <row r="881" spans="2:12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</row>
    <row r="882" spans="2:12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</row>
    <row r="883" spans="2:12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</row>
    <row r="884" spans="2:12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</row>
    <row r="885" spans="2:12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</row>
    <row r="886" spans="2:12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</row>
    <row r="887" spans="2:12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</row>
    <row r="888" spans="2:12" x14ac:dyDescent="0.2">
      <c r="B888" s="3"/>
      <c r="C888" s="3"/>
      <c r="D888" s="3"/>
      <c r="E888" s="3"/>
      <c r="F888" s="3"/>
      <c r="G888" s="3"/>
      <c r="H888" s="3"/>
      <c r="I888" s="4"/>
      <c r="J888" s="4"/>
      <c r="K888" s="3"/>
      <c r="L888" s="3"/>
    </row>
  </sheetData>
  <mergeCells count="41">
    <mergeCell ref="B87:B91"/>
    <mergeCell ref="N87:N91"/>
    <mergeCell ref="B92:N93"/>
    <mergeCell ref="E73:M73"/>
    <mergeCell ref="E77:M77"/>
    <mergeCell ref="E78:M78"/>
    <mergeCell ref="E79:M79"/>
    <mergeCell ref="E80:M80"/>
    <mergeCell ref="B86:N86"/>
    <mergeCell ref="E45:M45"/>
    <mergeCell ref="E51:M51"/>
    <mergeCell ref="E52:M52"/>
    <mergeCell ref="E65:M65"/>
    <mergeCell ref="E66:M66"/>
    <mergeCell ref="E72:M72"/>
    <mergeCell ref="E31:M31"/>
    <mergeCell ref="E37:M37"/>
    <mergeCell ref="E38:M38"/>
    <mergeCell ref="E39:M39"/>
    <mergeCell ref="E40:M40"/>
    <mergeCell ref="E44:M44"/>
    <mergeCell ref="B7:C7"/>
    <mergeCell ref="B8:C8"/>
    <mergeCell ref="B9:N9"/>
    <mergeCell ref="B10:B85"/>
    <mergeCell ref="C10:D10"/>
    <mergeCell ref="E16:M16"/>
    <mergeCell ref="E17:M17"/>
    <mergeCell ref="E23:M23"/>
    <mergeCell ref="E24:M24"/>
    <mergeCell ref="E30:M30"/>
    <mergeCell ref="B2:N2"/>
    <mergeCell ref="B3:N3"/>
    <mergeCell ref="B4:N4"/>
    <mergeCell ref="B5:N5"/>
    <mergeCell ref="B6:C6"/>
    <mergeCell ref="D6:F6"/>
    <mergeCell ref="G6:H6"/>
    <mergeCell ref="I6:J6"/>
    <mergeCell ref="K6:L6"/>
    <mergeCell ref="M6:N6"/>
  </mergeCells>
  <conditionalFormatting sqref="K82:M82">
    <cfRule type="expression" dxfId="33" priority="9" stopIfTrue="1">
      <formula>NOT(MONTH(K82)=$C$42)</formula>
    </cfRule>
    <cfRule type="expression" dxfId="32" priority="10" stopIfTrue="1">
      <formula>MATCH(K82,(((#REF!))),0)&gt;0</formula>
    </cfRule>
  </conditionalFormatting>
  <conditionalFormatting sqref="K84:M84">
    <cfRule type="expression" dxfId="31" priority="7" stopIfTrue="1">
      <formula>NOT(MONTH(K84)=$C$42)</formula>
    </cfRule>
    <cfRule type="expression" dxfId="30" priority="8" stopIfTrue="1">
      <formula>MATCH(K84,(((#REF!))),0)&gt;0</formula>
    </cfRule>
  </conditionalFormatting>
  <conditionalFormatting sqref="K83:M83">
    <cfRule type="expression" dxfId="29" priority="5" stopIfTrue="1">
      <formula>NOT(MONTH(K83)=$C$42)</formula>
    </cfRule>
    <cfRule type="expression" dxfId="28" priority="6" stopIfTrue="1">
      <formula>MATCH(K83,(((#REF!))),0)&gt;0</formula>
    </cfRule>
  </conditionalFormatting>
  <conditionalFormatting sqref="K68:M68">
    <cfRule type="expression" dxfId="27" priority="3" stopIfTrue="1">
      <formula>NOT(MONTH(K68)=$C$42)</formula>
    </cfRule>
    <cfRule type="expression" dxfId="26" priority="4" stopIfTrue="1">
      <formula>MATCH(K68,(((#REF!))),0)&gt;0</formula>
    </cfRule>
  </conditionalFormatting>
  <conditionalFormatting sqref="K69:L69">
    <cfRule type="expression" dxfId="25" priority="1" stopIfTrue="1">
      <formula>NOT(MONTH(K69)=$C$42)</formula>
    </cfRule>
    <cfRule type="expression" dxfId="24" priority="2" stopIfTrue="1">
      <formula>MATCH(K69,(((#REF!))),0)&gt;0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D9AFE-4E83-4299-BE19-0AEADE130EBF}">
  <sheetPr>
    <tabColor rgb="FF7030A0"/>
  </sheetPr>
  <dimension ref="B1:T119"/>
  <sheetViews>
    <sheetView workbookViewId="0">
      <selection activeCell="B1" sqref="B1:T1048576"/>
    </sheetView>
  </sheetViews>
  <sheetFormatPr defaultRowHeight="12.75" x14ac:dyDescent="0.2"/>
  <cols>
    <col min="2" max="3" width="16.85546875" style="163" customWidth="1"/>
    <col min="4" max="13" width="18.85546875" style="163" customWidth="1"/>
    <col min="14" max="14" width="18.85546875" customWidth="1"/>
    <col min="15" max="16" width="8.85546875"/>
    <col min="17" max="17" width="17.85546875" customWidth="1"/>
  </cols>
  <sheetData>
    <row r="1" spans="2:20" ht="13.5" thickBot="1" x14ac:dyDescent="0.25"/>
    <row r="2" spans="2:20" ht="23.25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2:20" ht="20.25" x14ac:dyDescent="0.2">
      <c r="B3" s="96" t="s">
        <v>15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98"/>
    </row>
    <row r="4" spans="2:20" ht="19.5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2:20" ht="24" thickBot="1" x14ac:dyDescent="0.25">
      <c r="B5" s="116" t="s">
        <v>296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</row>
    <row r="6" spans="2:20" ht="42.75" customHeight="1" x14ac:dyDescent="0.2">
      <c r="B6" s="110" t="s">
        <v>127</v>
      </c>
      <c r="C6" s="111"/>
      <c r="D6" s="520" t="s">
        <v>297</v>
      </c>
      <c r="E6" s="520"/>
      <c r="F6" s="520"/>
      <c r="G6" s="388" t="s">
        <v>298</v>
      </c>
      <c r="H6" s="388"/>
      <c r="I6" s="389" t="s">
        <v>299</v>
      </c>
      <c r="J6" s="389"/>
      <c r="K6" s="361" t="s">
        <v>300</v>
      </c>
      <c r="L6" s="361"/>
      <c r="M6" s="248" t="s">
        <v>301</v>
      </c>
      <c r="N6" s="521"/>
    </row>
    <row r="7" spans="2:20" ht="48" x14ac:dyDescent="0.2">
      <c r="B7" s="112" t="s">
        <v>13</v>
      </c>
      <c r="C7" s="113"/>
      <c r="D7" s="393" t="s">
        <v>302</v>
      </c>
      <c r="E7" s="394" t="s">
        <v>303</v>
      </c>
      <c r="F7" s="522" t="s">
        <v>304</v>
      </c>
      <c r="G7" s="523" t="s">
        <v>305</v>
      </c>
      <c r="H7" s="524" t="s">
        <v>306</v>
      </c>
      <c r="I7" s="399" t="s">
        <v>307</v>
      </c>
      <c r="J7" s="525" t="s">
        <v>308</v>
      </c>
      <c r="K7" s="401" t="s">
        <v>309</v>
      </c>
      <c r="L7" s="526" t="s">
        <v>310</v>
      </c>
      <c r="M7" s="527" t="s">
        <v>311</v>
      </c>
      <c r="N7" s="528" t="s">
        <v>312</v>
      </c>
    </row>
    <row r="8" spans="2:20" ht="24.75" thickBot="1" x14ac:dyDescent="0.25">
      <c r="B8" s="147" t="s">
        <v>14</v>
      </c>
      <c r="C8" s="148"/>
      <c r="D8" s="84" t="s">
        <v>180</v>
      </c>
      <c r="E8" s="84" t="s">
        <v>313</v>
      </c>
      <c r="F8" s="84" t="s">
        <v>314</v>
      </c>
      <c r="G8" s="84" t="s">
        <v>315</v>
      </c>
      <c r="H8" s="84" t="s">
        <v>316</v>
      </c>
      <c r="I8" s="84" t="s">
        <v>317</v>
      </c>
      <c r="J8" s="84" t="s">
        <v>318</v>
      </c>
      <c r="K8" s="84" t="s">
        <v>319</v>
      </c>
      <c r="L8" s="84" t="s">
        <v>320</v>
      </c>
      <c r="M8" s="84" t="s">
        <v>321</v>
      </c>
      <c r="N8" s="193" t="s">
        <v>322</v>
      </c>
    </row>
    <row r="9" spans="2:20" ht="58.5" customHeight="1" thickBot="1" x14ac:dyDescent="0.25">
      <c r="B9" s="529" t="s">
        <v>323</v>
      </c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1"/>
    </row>
    <row r="10" spans="2:20" x14ac:dyDescent="0.2">
      <c r="B10" s="532"/>
      <c r="C10" s="411" t="s">
        <v>17</v>
      </c>
      <c r="D10" s="265"/>
      <c r="E10" s="72" t="s">
        <v>19</v>
      </c>
      <c r="F10" s="72" t="s">
        <v>0</v>
      </c>
      <c r="G10" s="72" t="s">
        <v>1</v>
      </c>
      <c r="H10" s="72" t="s">
        <v>2</v>
      </c>
      <c r="I10" s="72" t="s">
        <v>3</v>
      </c>
      <c r="J10" s="72" t="s">
        <v>20</v>
      </c>
      <c r="K10" s="72" t="s">
        <v>4</v>
      </c>
      <c r="L10" s="92" t="s">
        <v>5</v>
      </c>
      <c r="M10" s="92" t="s">
        <v>16</v>
      </c>
      <c r="N10" s="533"/>
      <c r="O10" s="191"/>
      <c r="P10" s="191"/>
      <c r="Q10" s="191"/>
      <c r="R10" s="191"/>
      <c r="S10" s="191"/>
      <c r="T10" s="191"/>
    </row>
    <row r="11" spans="2:20" x14ac:dyDescent="0.2">
      <c r="B11" s="534"/>
      <c r="C11" s="415" t="s">
        <v>6</v>
      </c>
      <c r="D11" s="34">
        <v>44837</v>
      </c>
      <c r="E11" s="269"/>
      <c r="F11" s="269"/>
      <c r="G11" s="269"/>
      <c r="H11" s="269"/>
      <c r="I11" s="48"/>
      <c r="J11" s="48"/>
      <c r="K11" s="269"/>
      <c r="L11" s="269"/>
      <c r="M11" s="269"/>
      <c r="N11" s="535"/>
      <c r="O11" s="191"/>
      <c r="P11" s="191"/>
      <c r="Q11" s="191" t="s">
        <v>324</v>
      </c>
      <c r="R11" s="191">
        <f>COUNTIF(C10:O93,"Medicina urg.")</f>
        <v>14</v>
      </c>
      <c r="S11" s="191"/>
      <c r="T11" s="191"/>
    </row>
    <row r="12" spans="2:20" x14ac:dyDescent="0.2">
      <c r="B12" s="534"/>
      <c r="C12" s="415" t="s">
        <v>7</v>
      </c>
      <c r="D12" s="34">
        <v>44838</v>
      </c>
      <c r="E12" s="269"/>
      <c r="F12" s="269"/>
      <c r="G12" s="269"/>
      <c r="H12" s="269"/>
      <c r="I12" s="48"/>
      <c r="J12" s="48"/>
      <c r="K12" s="269"/>
      <c r="L12" s="269"/>
      <c r="M12" s="269"/>
      <c r="N12" s="535"/>
      <c r="O12" s="191"/>
      <c r="P12" s="191"/>
      <c r="Q12" s="191" t="s">
        <v>325</v>
      </c>
      <c r="R12" s="191">
        <f>COUNTIF(C10:O93,"Chir. Urgenza")</f>
        <v>14</v>
      </c>
      <c r="S12" s="191"/>
      <c r="T12" s="191"/>
    </row>
    <row r="13" spans="2:20" x14ac:dyDescent="0.2">
      <c r="B13" s="534"/>
      <c r="C13" s="415" t="s">
        <v>8</v>
      </c>
      <c r="D13" s="34">
        <v>44839</v>
      </c>
      <c r="E13" s="269"/>
      <c r="F13" s="269"/>
      <c r="G13" s="269"/>
      <c r="H13" s="269"/>
      <c r="I13" s="48"/>
      <c r="J13" s="48"/>
      <c r="K13" s="269"/>
      <c r="L13" s="269"/>
      <c r="M13" s="269"/>
      <c r="N13" s="535"/>
      <c r="O13" s="191"/>
      <c r="P13" s="191"/>
      <c r="Q13" s="191" t="s">
        <v>326</v>
      </c>
      <c r="R13" s="191">
        <f>COUNTIF(C10:O94,"Anestesiologia")</f>
        <v>14</v>
      </c>
      <c r="S13" s="191"/>
      <c r="T13" s="191"/>
    </row>
    <row r="14" spans="2:20" x14ac:dyDescent="0.2">
      <c r="B14" s="534"/>
      <c r="C14" s="415" t="s">
        <v>9</v>
      </c>
      <c r="D14" s="34">
        <v>44840</v>
      </c>
      <c r="E14" s="269"/>
      <c r="F14" s="269"/>
      <c r="G14" s="269"/>
      <c r="H14" s="269"/>
      <c r="I14" s="48"/>
      <c r="J14" s="48"/>
      <c r="K14" s="269"/>
      <c r="L14" s="269"/>
      <c r="M14" s="269"/>
      <c r="N14" s="535"/>
      <c r="O14" s="191"/>
      <c r="P14" s="191"/>
      <c r="Q14" s="191" t="s">
        <v>327</v>
      </c>
      <c r="R14" s="191">
        <f>COUNTIF(C10:O95,"Mal. Sangue")</f>
        <v>21</v>
      </c>
      <c r="S14" s="191"/>
      <c r="T14" s="191"/>
    </row>
    <row r="15" spans="2:20" x14ac:dyDescent="0.2">
      <c r="B15" s="534"/>
      <c r="C15" s="415" t="s">
        <v>10</v>
      </c>
      <c r="D15" s="34">
        <v>44841</v>
      </c>
      <c r="E15" s="269"/>
      <c r="F15" s="269"/>
      <c r="G15" s="269"/>
      <c r="H15" s="269"/>
      <c r="I15" s="48"/>
      <c r="J15" s="48"/>
      <c r="K15" s="269"/>
      <c r="L15" s="269"/>
      <c r="M15" s="269"/>
      <c r="N15" s="535"/>
      <c r="O15" s="191"/>
      <c r="P15" s="191"/>
      <c r="Q15" s="191" t="s">
        <v>328</v>
      </c>
      <c r="R15" s="191">
        <f>COUNTIF(C10:O96,"Oncologia")</f>
        <v>14</v>
      </c>
      <c r="S15" s="191"/>
      <c r="T15" s="191"/>
    </row>
    <row r="16" spans="2:20" x14ac:dyDescent="0.2">
      <c r="B16" s="534"/>
      <c r="C16" s="420" t="s">
        <v>11</v>
      </c>
      <c r="D16" s="38">
        <v>44842</v>
      </c>
      <c r="E16" s="207"/>
      <c r="F16" s="208"/>
      <c r="G16" s="208"/>
      <c r="H16" s="208"/>
      <c r="I16" s="208"/>
      <c r="J16" s="208"/>
      <c r="K16" s="208"/>
      <c r="L16" s="208"/>
      <c r="M16" s="461"/>
      <c r="N16" s="535"/>
      <c r="O16" s="191"/>
      <c r="P16" s="191"/>
      <c r="Q16" s="191" t="s">
        <v>329</v>
      </c>
      <c r="R16" s="191">
        <f>COUNTIF(C10:O97,"Geriatria")</f>
        <v>21</v>
      </c>
      <c r="S16" s="191"/>
      <c r="T16" s="191"/>
    </row>
    <row r="17" spans="2:20" x14ac:dyDescent="0.2">
      <c r="B17" s="534"/>
      <c r="C17" s="420" t="s">
        <v>12</v>
      </c>
      <c r="D17" s="38">
        <v>44843</v>
      </c>
      <c r="E17" s="207"/>
      <c r="F17" s="208"/>
      <c r="G17" s="208"/>
      <c r="H17" s="208"/>
      <c r="I17" s="208"/>
      <c r="J17" s="208"/>
      <c r="K17" s="208"/>
      <c r="L17" s="208"/>
      <c r="M17" s="461"/>
      <c r="N17" s="535"/>
      <c r="O17" s="191"/>
      <c r="P17" s="191"/>
      <c r="Q17" s="191" t="s">
        <v>330</v>
      </c>
      <c r="R17" s="191">
        <f>COUNTIF(C10:O98,"Reumatologia")</f>
        <v>14</v>
      </c>
      <c r="S17" s="191"/>
      <c r="T17" s="191"/>
    </row>
    <row r="18" spans="2:20" x14ac:dyDescent="0.2">
      <c r="B18" s="534"/>
      <c r="C18" s="415" t="s">
        <v>6</v>
      </c>
      <c r="D18" s="34">
        <v>44844</v>
      </c>
      <c r="E18" s="342" t="s">
        <v>331</v>
      </c>
      <c r="F18" s="342" t="s">
        <v>331</v>
      </c>
      <c r="G18" s="342" t="s">
        <v>331</v>
      </c>
      <c r="H18" s="436" t="s">
        <v>332</v>
      </c>
      <c r="I18" s="436" t="s">
        <v>332</v>
      </c>
      <c r="J18" s="48"/>
      <c r="K18" s="536" t="s">
        <v>333</v>
      </c>
      <c r="L18" s="536" t="s">
        <v>333</v>
      </c>
      <c r="M18" s="536" t="s">
        <v>333</v>
      </c>
      <c r="N18" s="535"/>
      <c r="O18" s="191"/>
      <c r="P18" s="191"/>
      <c r="Q18" s="191" t="s">
        <v>334</v>
      </c>
      <c r="R18" s="191">
        <f>COUNTIF(C10:O99,"Medicina Interna")</f>
        <v>32</v>
      </c>
      <c r="S18" s="191"/>
      <c r="T18" s="191"/>
    </row>
    <row r="19" spans="2:20" x14ac:dyDescent="0.2">
      <c r="B19" s="534"/>
      <c r="C19" s="415" t="s">
        <v>7</v>
      </c>
      <c r="D19" s="34">
        <v>44845</v>
      </c>
      <c r="E19" s="342" t="s">
        <v>331</v>
      </c>
      <c r="F19" s="342" t="s">
        <v>331</v>
      </c>
      <c r="G19" s="342" t="s">
        <v>331</v>
      </c>
      <c r="H19" s="436" t="s">
        <v>332</v>
      </c>
      <c r="I19" s="436" t="s">
        <v>332</v>
      </c>
      <c r="J19" s="48"/>
      <c r="K19" s="536" t="s">
        <v>333</v>
      </c>
      <c r="L19" s="536" t="s">
        <v>333</v>
      </c>
      <c r="M19" s="536" t="s">
        <v>333</v>
      </c>
      <c r="N19" s="535"/>
      <c r="O19" s="191"/>
      <c r="P19" s="191"/>
      <c r="Q19" s="191" t="s">
        <v>335</v>
      </c>
      <c r="R19" s="191">
        <f>COUNTIF(C10:O100,"Medicina Famiglia")</f>
        <v>12</v>
      </c>
      <c r="S19" s="191"/>
      <c r="T19" s="191"/>
    </row>
    <row r="20" spans="2:20" x14ac:dyDescent="0.2">
      <c r="B20" s="534"/>
      <c r="C20" s="415" t="s">
        <v>8</v>
      </c>
      <c r="D20" s="34">
        <v>44846</v>
      </c>
      <c r="E20" s="342" t="s">
        <v>331</v>
      </c>
      <c r="F20" s="342" t="s">
        <v>331</v>
      </c>
      <c r="G20" s="342" t="s">
        <v>331</v>
      </c>
      <c r="H20" s="436" t="s">
        <v>332</v>
      </c>
      <c r="I20" s="436" t="s">
        <v>332</v>
      </c>
      <c r="J20" s="48"/>
      <c r="K20" s="536" t="s">
        <v>333</v>
      </c>
      <c r="L20" s="536" t="s">
        <v>333</v>
      </c>
      <c r="M20" s="536" t="s">
        <v>333</v>
      </c>
      <c r="N20" s="535"/>
      <c r="O20" s="191"/>
      <c r="P20" s="191"/>
      <c r="Q20" s="191" t="s">
        <v>336</v>
      </c>
      <c r="R20" s="191">
        <f>COUNTIF(C10:O101,"Chirurgia Gen.")</f>
        <v>35</v>
      </c>
      <c r="S20" s="191"/>
      <c r="T20" s="191"/>
    </row>
    <row r="21" spans="2:20" x14ac:dyDescent="0.2">
      <c r="B21" s="534"/>
      <c r="C21" s="415" t="s">
        <v>9</v>
      </c>
      <c r="D21" s="34">
        <v>44847</v>
      </c>
      <c r="E21" s="342" t="s">
        <v>331</v>
      </c>
      <c r="F21" s="342" t="s">
        <v>331</v>
      </c>
      <c r="G21" s="342" t="s">
        <v>331</v>
      </c>
      <c r="H21" s="436" t="s">
        <v>332</v>
      </c>
      <c r="I21" s="436" t="s">
        <v>332</v>
      </c>
      <c r="J21" s="48"/>
      <c r="K21" s="536" t="s">
        <v>333</v>
      </c>
      <c r="L21" s="536" t="s">
        <v>333</v>
      </c>
      <c r="M21" s="536" t="s">
        <v>333</v>
      </c>
      <c r="N21" s="535"/>
      <c r="O21" s="191"/>
      <c r="P21" s="191"/>
      <c r="Q21" s="191" t="s">
        <v>337</v>
      </c>
      <c r="R21" s="191">
        <f>COUNTIF(C10:O102,"Chir. Oncologica")</f>
        <v>14</v>
      </c>
      <c r="S21" s="191"/>
      <c r="T21" s="191"/>
    </row>
    <row r="22" spans="2:20" x14ac:dyDescent="0.2">
      <c r="B22" s="534"/>
      <c r="C22" s="415" t="s">
        <v>10</v>
      </c>
      <c r="D22" s="34">
        <v>44848</v>
      </c>
      <c r="E22" s="342" t="s">
        <v>331</v>
      </c>
      <c r="F22" s="342" t="s">
        <v>331</v>
      </c>
      <c r="G22" s="342" t="s">
        <v>331</v>
      </c>
      <c r="H22" s="436" t="s">
        <v>332</v>
      </c>
      <c r="I22" s="436" t="s">
        <v>332</v>
      </c>
      <c r="J22" s="48"/>
      <c r="K22" s="536" t="s">
        <v>333</v>
      </c>
      <c r="L22" s="536" t="s">
        <v>333</v>
      </c>
      <c r="M22" s="488"/>
      <c r="N22" s="535"/>
      <c r="O22" s="191"/>
      <c r="P22" s="191"/>
      <c r="Q22" s="191"/>
      <c r="R22" s="191"/>
      <c r="S22" s="191"/>
      <c r="T22" s="191"/>
    </row>
    <row r="23" spans="2:20" x14ac:dyDescent="0.2">
      <c r="B23" s="534"/>
      <c r="C23" s="420" t="s">
        <v>11</v>
      </c>
      <c r="D23" s="38">
        <v>44849</v>
      </c>
      <c r="E23" s="207"/>
      <c r="F23" s="208"/>
      <c r="G23" s="208"/>
      <c r="H23" s="208"/>
      <c r="I23" s="208"/>
      <c r="J23" s="208"/>
      <c r="K23" s="208"/>
      <c r="L23" s="208"/>
      <c r="M23" s="461"/>
      <c r="N23" s="535"/>
      <c r="O23" s="191"/>
      <c r="P23" s="191"/>
      <c r="Q23" s="191"/>
      <c r="R23" s="191"/>
      <c r="S23" s="191"/>
      <c r="T23" s="191"/>
    </row>
    <row r="24" spans="2:20" x14ac:dyDescent="0.2">
      <c r="B24" s="534"/>
      <c r="C24" s="420" t="s">
        <v>12</v>
      </c>
      <c r="D24" s="38">
        <v>44850</v>
      </c>
      <c r="E24" s="207"/>
      <c r="F24" s="208"/>
      <c r="G24" s="208"/>
      <c r="H24" s="208"/>
      <c r="I24" s="208"/>
      <c r="J24" s="208"/>
      <c r="K24" s="208"/>
      <c r="L24" s="208"/>
      <c r="M24" s="461"/>
      <c r="N24" s="535"/>
      <c r="O24" s="191"/>
      <c r="P24" s="191"/>
      <c r="Q24" s="191"/>
      <c r="R24" s="191"/>
      <c r="S24" s="191"/>
      <c r="T24" s="191"/>
    </row>
    <row r="25" spans="2:20" x14ac:dyDescent="0.2">
      <c r="B25" s="534"/>
      <c r="C25" s="415" t="s">
        <v>6</v>
      </c>
      <c r="D25" s="34">
        <v>44851</v>
      </c>
      <c r="E25" s="269"/>
      <c r="F25" s="269"/>
      <c r="G25" s="269"/>
      <c r="H25" s="269"/>
      <c r="I25" s="48"/>
      <c r="J25" s="48"/>
      <c r="K25" s="269"/>
      <c r="L25" s="269"/>
      <c r="M25" s="269"/>
      <c r="N25" s="535"/>
      <c r="O25" s="191"/>
      <c r="P25" s="191"/>
      <c r="Q25" s="191"/>
      <c r="R25" s="191"/>
      <c r="S25" s="191"/>
      <c r="T25" s="191"/>
    </row>
    <row r="26" spans="2:20" x14ac:dyDescent="0.2">
      <c r="B26" s="534"/>
      <c r="C26" s="415" t="s">
        <v>7</v>
      </c>
      <c r="D26" s="34">
        <v>44852</v>
      </c>
      <c r="E26" s="269"/>
      <c r="F26" s="269"/>
      <c r="G26" s="269"/>
      <c r="H26" s="269"/>
      <c r="I26" s="48"/>
      <c r="J26" s="48"/>
      <c r="K26" s="269"/>
      <c r="L26" s="269"/>
      <c r="M26" s="269"/>
      <c r="N26" s="535"/>
      <c r="O26" s="191"/>
      <c r="P26" s="191"/>
      <c r="Q26" s="191"/>
      <c r="R26" s="191"/>
      <c r="S26" s="191"/>
      <c r="T26" s="191"/>
    </row>
    <row r="27" spans="2:20" x14ac:dyDescent="0.2">
      <c r="B27" s="534"/>
      <c r="C27" s="415" t="s">
        <v>8</v>
      </c>
      <c r="D27" s="34">
        <v>44853</v>
      </c>
      <c r="E27" s="269"/>
      <c r="F27" s="269"/>
      <c r="G27" s="269"/>
      <c r="H27" s="269"/>
      <c r="I27" s="48"/>
      <c r="J27" s="48"/>
      <c r="K27" s="269"/>
      <c r="L27" s="269"/>
      <c r="M27" s="269"/>
      <c r="N27" s="535"/>
      <c r="O27" s="191"/>
      <c r="P27" s="191"/>
      <c r="Q27" s="191"/>
      <c r="R27" s="191"/>
      <c r="S27" s="191"/>
      <c r="T27" s="191"/>
    </row>
    <row r="28" spans="2:20" x14ac:dyDescent="0.2">
      <c r="B28" s="534"/>
      <c r="C28" s="415" t="s">
        <v>9</v>
      </c>
      <c r="D28" s="34">
        <v>44854</v>
      </c>
      <c r="E28" s="269"/>
      <c r="F28" s="269"/>
      <c r="G28" s="269"/>
      <c r="H28" s="269"/>
      <c r="I28" s="48"/>
      <c r="J28" s="48"/>
      <c r="K28" s="269"/>
      <c r="L28" s="269"/>
      <c r="M28" s="269"/>
      <c r="N28" s="535"/>
      <c r="O28" s="191"/>
      <c r="P28" s="191"/>
      <c r="Q28" s="191"/>
      <c r="R28" s="191"/>
      <c r="S28" s="191"/>
      <c r="T28" s="191"/>
    </row>
    <row r="29" spans="2:20" x14ac:dyDescent="0.2">
      <c r="B29" s="534"/>
      <c r="C29" s="415" t="s">
        <v>10</v>
      </c>
      <c r="D29" s="34">
        <v>44855</v>
      </c>
      <c r="E29" s="269"/>
      <c r="F29" s="269"/>
      <c r="G29" s="269"/>
      <c r="H29" s="269"/>
      <c r="I29" s="48"/>
      <c r="J29" s="48"/>
      <c r="K29" s="269"/>
      <c r="L29" s="269"/>
      <c r="M29" s="269"/>
      <c r="N29" s="535"/>
      <c r="O29" s="191"/>
      <c r="P29" s="191"/>
      <c r="Q29" s="191"/>
      <c r="R29" s="191"/>
      <c r="S29" s="191"/>
      <c r="T29" s="191"/>
    </row>
    <row r="30" spans="2:20" x14ac:dyDescent="0.2">
      <c r="B30" s="534"/>
      <c r="C30" s="420" t="s">
        <v>11</v>
      </c>
      <c r="D30" s="38">
        <v>44856</v>
      </c>
      <c r="E30" s="207"/>
      <c r="F30" s="208"/>
      <c r="G30" s="208"/>
      <c r="H30" s="208"/>
      <c r="I30" s="208"/>
      <c r="J30" s="208"/>
      <c r="K30" s="208"/>
      <c r="L30" s="208"/>
      <c r="M30" s="461"/>
      <c r="N30" s="535"/>
      <c r="O30" s="191"/>
      <c r="P30" s="191"/>
      <c r="Q30" s="191"/>
      <c r="R30" s="191"/>
      <c r="S30" s="191"/>
      <c r="T30" s="191"/>
    </row>
    <row r="31" spans="2:20" x14ac:dyDescent="0.2">
      <c r="B31" s="534"/>
      <c r="C31" s="420" t="s">
        <v>12</v>
      </c>
      <c r="D31" s="38">
        <v>44857</v>
      </c>
      <c r="E31" s="207"/>
      <c r="F31" s="208"/>
      <c r="G31" s="208"/>
      <c r="H31" s="208"/>
      <c r="I31" s="208"/>
      <c r="J31" s="208"/>
      <c r="K31" s="208"/>
      <c r="L31" s="208"/>
      <c r="M31" s="461"/>
      <c r="N31" s="535"/>
      <c r="O31" s="191"/>
      <c r="P31" s="191"/>
      <c r="Q31" s="191"/>
      <c r="R31" s="191"/>
      <c r="S31" s="191"/>
      <c r="T31" s="191"/>
    </row>
    <row r="32" spans="2:20" x14ac:dyDescent="0.2">
      <c r="B32" s="534"/>
      <c r="C32" s="426" t="s">
        <v>6</v>
      </c>
      <c r="D32" s="34">
        <v>44858</v>
      </c>
      <c r="E32" s="342" t="s">
        <v>331</v>
      </c>
      <c r="F32" s="342" t="s">
        <v>331</v>
      </c>
      <c r="G32" s="342" t="s">
        <v>331</v>
      </c>
      <c r="H32" s="436" t="s">
        <v>332</v>
      </c>
      <c r="I32" s="436" t="s">
        <v>332</v>
      </c>
      <c r="J32" s="48"/>
      <c r="K32" s="269"/>
      <c r="L32" s="269"/>
      <c r="M32" s="269"/>
      <c r="N32" s="535"/>
      <c r="O32" s="191"/>
      <c r="P32" s="191"/>
      <c r="Q32" s="191"/>
      <c r="R32" s="191"/>
      <c r="S32" s="191"/>
      <c r="T32" s="191"/>
    </row>
    <row r="33" spans="2:20" x14ac:dyDescent="0.2">
      <c r="B33" s="534"/>
      <c r="C33" s="415" t="s">
        <v>7</v>
      </c>
      <c r="D33" s="34">
        <v>44859</v>
      </c>
      <c r="E33" s="342" t="s">
        <v>331</v>
      </c>
      <c r="F33" s="342" t="s">
        <v>331</v>
      </c>
      <c r="G33" s="342" t="s">
        <v>331</v>
      </c>
      <c r="H33" s="436" t="s">
        <v>332</v>
      </c>
      <c r="I33" s="436" t="s">
        <v>332</v>
      </c>
      <c r="J33" s="48"/>
      <c r="K33" s="269"/>
      <c r="L33" s="269"/>
      <c r="M33" s="269"/>
      <c r="N33" s="535"/>
      <c r="O33" s="191"/>
      <c r="P33" s="191"/>
      <c r="Q33" s="191"/>
      <c r="R33" s="191"/>
      <c r="S33" s="191"/>
      <c r="T33" s="191"/>
    </row>
    <row r="34" spans="2:20" x14ac:dyDescent="0.2">
      <c r="B34" s="534"/>
      <c r="C34" s="415" t="s">
        <v>8</v>
      </c>
      <c r="D34" s="34">
        <v>44860</v>
      </c>
      <c r="E34" s="342" t="s">
        <v>331</v>
      </c>
      <c r="F34" s="342" t="s">
        <v>331</v>
      </c>
      <c r="G34" s="342" t="s">
        <v>331</v>
      </c>
      <c r="H34" s="189" t="s">
        <v>338</v>
      </c>
      <c r="I34" s="189" t="s">
        <v>338</v>
      </c>
      <c r="J34" s="48"/>
      <c r="K34" s="269"/>
      <c r="L34" s="269"/>
      <c r="M34" s="269"/>
      <c r="N34" s="535"/>
      <c r="O34" s="191"/>
      <c r="P34" s="191"/>
      <c r="Q34" s="191"/>
      <c r="R34" s="191"/>
      <c r="S34" s="191"/>
      <c r="T34" s="191"/>
    </row>
    <row r="35" spans="2:20" x14ac:dyDescent="0.2">
      <c r="B35" s="534"/>
      <c r="C35" s="415" t="s">
        <v>9</v>
      </c>
      <c r="D35" s="34">
        <v>44861</v>
      </c>
      <c r="E35" s="342" t="s">
        <v>331</v>
      </c>
      <c r="F35" s="342" t="s">
        <v>331</v>
      </c>
      <c r="G35" s="342" t="s">
        <v>331</v>
      </c>
      <c r="H35" s="189" t="s">
        <v>338</v>
      </c>
      <c r="I35" s="189" t="s">
        <v>338</v>
      </c>
      <c r="J35" s="48"/>
      <c r="K35" s="269"/>
      <c r="L35" s="269"/>
      <c r="M35" s="269"/>
      <c r="N35" s="535"/>
      <c r="O35" s="191"/>
      <c r="P35" s="191"/>
      <c r="Q35" s="191"/>
      <c r="R35" s="191"/>
      <c r="S35" s="191"/>
      <c r="T35" s="191"/>
    </row>
    <row r="36" spans="2:20" ht="15" x14ac:dyDescent="0.2">
      <c r="B36" s="534"/>
      <c r="C36" s="415" t="s">
        <v>10</v>
      </c>
      <c r="D36" s="34">
        <v>44862</v>
      </c>
      <c r="E36" s="537" t="s">
        <v>339</v>
      </c>
      <c r="F36" s="538"/>
      <c r="G36" s="538"/>
      <c r="H36" s="538"/>
      <c r="I36" s="538"/>
      <c r="J36" s="538"/>
      <c r="K36" s="538"/>
      <c r="L36" s="538"/>
      <c r="M36" s="539"/>
      <c r="N36" s="535"/>
      <c r="O36" s="191"/>
      <c r="P36" s="191"/>
      <c r="Q36" s="191"/>
      <c r="R36" s="191"/>
      <c r="S36" s="191"/>
      <c r="T36" s="191"/>
    </row>
    <row r="37" spans="2:20" x14ac:dyDescent="0.2">
      <c r="B37" s="534"/>
      <c r="C37" s="420" t="s">
        <v>11</v>
      </c>
      <c r="D37" s="38">
        <v>44863</v>
      </c>
      <c r="E37" s="207"/>
      <c r="F37" s="208"/>
      <c r="G37" s="208"/>
      <c r="H37" s="208"/>
      <c r="I37" s="208"/>
      <c r="J37" s="208"/>
      <c r="K37" s="208"/>
      <c r="L37" s="208"/>
      <c r="M37" s="461"/>
      <c r="N37" s="535"/>
      <c r="O37" s="191"/>
      <c r="P37" s="191"/>
      <c r="Q37" s="191"/>
      <c r="R37" s="191"/>
      <c r="S37" s="191"/>
      <c r="T37" s="191"/>
    </row>
    <row r="38" spans="2:20" x14ac:dyDescent="0.2">
      <c r="B38" s="534"/>
      <c r="C38" s="420" t="s">
        <v>12</v>
      </c>
      <c r="D38" s="38">
        <v>44864</v>
      </c>
      <c r="E38" s="207"/>
      <c r="F38" s="208"/>
      <c r="G38" s="208"/>
      <c r="H38" s="208"/>
      <c r="I38" s="208"/>
      <c r="J38" s="208"/>
      <c r="K38" s="208"/>
      <c r="L38" s="208"/>
      <c r="M38" s="461"/>
      <c r="N38" s="535"/>
      <c r="O38" s="191"/>
      <c r="P38" s="191"/>
      <c r="Q38" s="191"/>
      <c r="R38" s="191"/>
      <c r="S38" s="191"/>
      <c r="T38" s="191"/>
    </row>
    <row r="39" spans="2:20" ht="15.75" x14ac:dyDescent="0.2">
      <c r="B39" s="534"/>
      <c r="C39" s="428" t="s">
        <v>6</v>
      </c>
      <c r="D39" s="47">
        <v>44865</v>
      </c>
      <c r="E39" s="540" t="s">
        <v>72</v>
      </c>
      <c r="F39" s="541"/>
      <c r="G39" s="541"/>
      <c r="H39" s="541"/>
      <c r="I39" s="541"/>
      <c r="J39" s="541"/>
      <c r="K39" s="541"/>
      <c r="L39" s="541"/>
      <c r="M39" s="542"/>
      <c r="N39" s="535"/>
      <c r="O39" s="191"/>
      <c r="P39" s="191"/>
      <c r="Q39" s="191"/>
      <c r="R39" s="191"/>
      <c r="S39" s="191"/>
      <c r="T39" s="191"/>
    </row>
    <row r="40" spans="2:20" x14ac:dyDescent="0.2">
      <c r="B40" s="534"/>
      <c r="C40" s="420" t="s">
        <v>7</v>
      </c>
      <c r="D40" s="38">
        <v>44866</v>
      </c>
      <c r="E40" s="207"/>
      <c r="F40" s="208"/>
      <c r="G40" s="208"/>
      <c r="H40" s="208"/>
      <c r="I40" s="208"/>
      <c r="J40" s="208"/>
      <c r="K40" s="208"/>
      <c r="L40" s="208"/>
      <c r="M40" s="461"/>
      <c r="N40" s="535"/>
      <c r="O40" s="191"/>
      <c r="P40" s="191"/>
      <c r="Q40" s="191"/>
      <c r="R40" s="191"/>
      <c r="S40" s="191"/>
      <c r="T40" s="191"/>
    </row>
    <row r="41" spans="2:20" x14ac:dyDescent="0.2">
      <c r="B41" s="534"/>
      <c r="C41" s="415" t="s">
        <v>8</v>
      </c>
      <c r="D41" s="34">
        <v>44867</v>
      </c>
      <c r="E41" s="269"/>
      <c r="F41" s="269"/>
      <c r="G41" s="269"/>
      <c r="H41" s="269"/>
      <c r="I41" s="48"/>
      <c r="J41" s="48"/>
      <c r="K41" s="269"/>
      <c r="L41" s="269"/>
      <c r="M41" s="269"/>
      <c r="N41" s="535"/>
      <c r="O41" s="191"/>
      <c r="P41" s="191"/>
      <c r="Q41" s="191"/>
      <c r="R41" s="191"/>
      <c r="S41" s="191"/>
      <c r="T41" s="191"/>
    </row>
    <row r="42" spans="2:20" x14ac:dyDescent="0.2">
      <c r="B42" s="534"/>
      <c r="C42" s="415" t="s">
        <v>9</v>
      </c>
      <c r="D42" s="34">
        <v>44868</v>
      </c>
      <c r="E42" s="269"/>
      <c r="F42" s="269"/>
      <c r="G42" s="269"/>
      <c r="H42" s="269"/>
      <c r="I42" s="48"/>
      <c r="J42" s="48"/>
      <c r="K42" s="269"/>
      <c r="L42" s="269"/>
      <c r="M42" s="269"/>
      <c r="N42" s="535"/>
      <c r="O42" s="191"/>
      <c r="P42" s="191"/>
      <c r="Q42" s="191"/>
      <c r="R42" s="191"/>
      <c r="S42" s="191"/>
      <c r="T42" s="191"/>
    </row>
    <row r="43" spans="2:20" x14ac:dyDescent="0.2">
      <c r="B43" s="534"/>
      <c r="C43" s="415" t="s">
        <v>10</v>
      </c>
      <c r="D43" s="34">
        <v>44869</v>
      </c>
      <c r="E43" s="269"/>
      <c r="F43" s="269"/>
      <c r="G43" s="269"/>
      <c r="H43" s="269"/>
      <c r="I43" s="48"/>
      <c r="J43" s="48"/>
      <c r="K43" s="269"/>
      <c r="L43" s="269"/>
      <c r="M43" s="269"/>
      <c r="N43" s="535"/>
      <c r="O43" s="191"/>
      <c r="P43" s="191"/>
      <c r="Q43" s="191"/>
      <c r="R43" s="191"/>
      <c r="S43" s="191"/>
      <c r="T43" s="191"/>
    </row>
    <row r="44" spans="2:20" x14ac:dyDescent="0.2">
      <c r="B44" s="534"/>
      <c r="C44" s="420" t="s">
        <v>11</v>
      </c>
      <c r="D44" s="38">
        <v>44870</v>
      </c>
      <c r="E44" s="207"/>
      <c r="F44" s="208"/>
      <c r="G44" s="208"/>
      <c r="H44" s="208"/>
      <c r="I44" s="208"/>
      <c r="J44" s="208"/>
      <c r="K44" s="208"/>
      <c r="L44" s="208"/>
      <c r="M44" s="461"/>
      <c r="N44" s="535"/>
      <c r="O44" s="191"/>
      <c r="P44" s="191"/>
      <c r="Q44" s="191"/>
      <c r="R44" s="191"/>
      <c r="S44" s="191"/>
      <c r="T44" s="191"/>
    </row>
    <row r="45" spans="2:20" x14ac:dyDescent="0.2">
      <c r="B45" s="534"/>
      <c r="C45" s="420" t="s">
        <v>12</v>
      </c>
      <c r="D45" s="38">
        <v>44871</v>
      </c>
      <c r="E45" s="207"/>
      <c r="F45" s="208"/>
      <c r="G45" s="208"/>
      <c r="H45" s="208"/>
      <c r="I45" s="208"/>
      <c r="J45" s="208"/>
      <c r="K45" s="208"/>
      <c r="L45" s="208"/>
      <c r="M45" s="461"/>
      <c r="N45" s="535"/>
      <c r="O45" s="191"/>
      <c r="P45" s="191"/>
      <c r="Q45" s="191"/>
      <c r="R45" s="191"/>
      <c r="S45" s="191"/>
      <c r="T45" s="191"/>
    </row>
    <row r="46" spans="2:20" x14ac:dyDescent="0.2">
      <c r="B46" s="534"/>
      <c r="C46" s="415" t="s">
        <v>6</v>
      </c>
      <c r="D46" s="34">
        <v>44872</v>
      </c>
      <c r="E46" s="342" t="s">
        <v>331</v>
      </c>
      <c r="F46" s="342" t="s">
        <v>331</v>
      </c>
      <c r="G46" s="342" t="s">
        <v>331</v>
      </c>
      <c r="H46" s="543" t="s">
        <v>329</v>
      </c>
      <c r="I46" s="543" t="s">
        <v>329</v>
      </c>
      <c r="J46" s="48"/>
      <c r="K46" s="442" t="s">
        <v>327</v>
      </c>
      <c r="L46" s="442" t="s">
        <v>327</v>
      </c>
      <c r="M46" s="442" t="s">
        <v>327</v>
      </c>
      <c r="N46" s="535"/>
      <c r="O46" s="191"/>
      <c r="P46" s="191"/>
      <c r="Q46" s="191"/>
      <c r="R46" s="191"/>
      <c r="S46" s="191"/>
      <c r="T46" s="191"/>
    </row>
    <row r="47" spans="2:20" x14ac:dyDescent="0.2">
      <c r="B47" s="534"/>
      <c r="C47" s="415" t="s">
        <v>7</v>
      </c>
      <c r="D47" s="34">
        <v>44873</v>
      </c>
      <c r="E47" s="342" t="s">
        <v>331</v>
      </c>
      <c r="F47" s="342" t="s">
        <v>331</v>
      </c>
      <c r="G47" s="543" t="s">
        <v>329</v>
      </c>
      <c r="H47" s="543" t="s">
        <v>329</v>
      </c>
      <c r="I47" s="543" t="s">
        <v>329</v>
      </c>
      <c r="J47" s="48"/>
      <c r="K47" s="442" t="s">
        <v>327</v>
      </c>
      <c r="L47" s="442" t="s">
        <v>327</v>
      </c>
      <c r="M47" s="442" t="s">
        <v>327</v>
      </c>
      <c r="N47" s="535"/>
      <c r="O47" s="191"/>
      <c r="P47" s="191"/>
      <c r="Q47" s="191"/>
      <c r="R47" s="191"/>
      <c r="S47" s="191"/>
      <c r="T47" s="191"/>
    </row>
    <row r="48" spans="2:20" x14ac:dyDescent="0.2">
      <c r="B48" s="534"/>
      <c r="C48" s="415" t="s">
        <v>8</v>
      </c>
      <c r="D48" s="34">
        <v>44874</v>
      </c>
      <c r="E48" s="544" t="s">
        <v>340</v>
      </c>
      <c r="F48" s="544" t="s">
        <v>340</v>
      </c>
      <c r="G48" s="543" t="s">
        <v>329</v>
      </c>
      <c r="H48" s="543" t="s">
        <v>329</v>
      </c>
      <c r="I48" s="543" t="s">
        <v>329</v>
      </c>
      <c r="J48" s="48"/>
      <c r="K48" s="442" t="s">
        <v>327</v>
      </c>
      <c r="L48" s="442" t="s">
        <v>327</v>
      </c>
      <c r="M48" s="442" t="s">
        <v>327</v>
      </c>
      <c r="N48" s="535"/>
      <c r="O48" s="191"/>
      <c r="P48" s="191"/>
      <c r="Q48" s="191"/>
      <c r="R48" s="191"/>
      <c r="S48" s="191"/>
      <c r="T48" s="191"/>
    </row>
    <row r="49" spans="2:20" x14ac:dyDescent="0.2">
      <c r="B49" s="534"/>
      <c r="C49" s="415" t="s">
        <v>9</v>
      </c>
      <c r="D49" s="34">
        <v>44875</v>
      </c>
      <c r="E49" s="544" t="s">
        <v>340</v>
      </c>
      <c r="F49" s="544" t="s">
        <v>340</v>
      </c>
      <c r="G49" s="543" t="s">
        <v>329</v>
      </c>
      <c r="H49" s="543" t="s">
        <v>329</v>
      </c>
      <c r="I49" s="543" t="s">
        <v>329</v>
      </c>
      <c r="J49" s="48"/>
      <c r="K49" s="442" t="s">
        <v>327</v>
      </c>
      <c r="L49" s="442" t="s">
        <v>327</v>
      </c>
      <c r="M49" s="442" t="s">
        <v>327</v>
      </c>
      <c r="N49" s="535"/>
      <c r="O49" s="191"/>
      <c r="P49" s="191"/>
      <c r="Q49" s="191"/>
      <c r="R49" s="191"/>
      <c r="S49" s="191"/>
      <c r="T49" s="191"/>
    </row>
    <row r="50" spans="2:20" x14ac:dyDescent="0.2">
      <c r="B50" s="534"/>
      <c r="C50" s="415" t="s">
        <v>10</v>
      </c>
      <c r="D50" s="34">
        <v>44876</v>
      </c>
      <c r="E50" s="544" t="s">
        <v>340</v>
      </c>
      <c r="F50" s="544" t="s">
        <v>340</v>
      </c>
      <c r="G50" s="544" t="s">
        <v>340</v>
      </c>
      <c r="H50" s="543" t="s">
        <v>329</v>
      </c>
      <c r="I50" s="543" t="s">
        <v>329</v>
      </c>
      <c r="J50" s="48"/>
      <c r="K50" s="442" t="s">
        <v>327</v>
      </c>
      <c r="L50" s="442" t="s">
        <v>327</v>
      </c>
      <c r="M50" s="442" t="s">
        <v>327</v>
      </c>
      <c r="N50" s="535"/>
      <c r="O50" s="191"/>
      <c r="P50" s="191"/>
      <c r="Q50" s="191"/>
      <c r="R50" s="191"/>
      <c r="S50" s="191"/>
      <c r="T50" s="191"/>
    </row>
    <row r="51" spans="2:20" x14ac:dyDescent="0.2">
      <c r="B51" s="534"/>
      <c r="C51" s="420" t="s">
        <v>11</v>
      </c>
      <c r="D51" s="38">
        <v>44877</v>
      </c>
      <c r="E51" s="207"/>
      <c r="F51" s="208"/>
      <c r="G51" s="208"/>
      <c r="H51" s="208"/>
      <c r="I51" s="208"/>
      <c r="J51" s="208"/>
      <c r="K51" s="208"/>
      <c r="L51" s="208"/>
      <c r="M51" s="461"/>
      <c r="N51" s="535"/>
      <c r="O51" s="191"/>
      <c r="P51" s="191"/>
      <c r="Q51" s="191"/>
      <c r="R51" s="191"/>
      <c r="S51" s="191"/>
      <c r="T51" s="191"/>
    </row>
    <row r="52" spans="2:20" x14ac:dyDescent="0.2">
      <c r="B52" s="534"/>
      <c r="C52" s="420" t="s">
        <v>12</v>
      </c>
      <c r="D52" s="38">
        <v>44878</v>
      </c>
      <c r="E52" s="207"/>
      <c r="F52" s="208"/>
      <c r="G52" s="208"/>
      <c r="H52" s="208"/>
      <c r="I52" s="208"/>
      <c r="J52" s="208"/>
      <c r="K52" s="208"/>
      <c r="L52" s="208"/>
      <c r="M52" s="461"/>
      <c r="N52" s="535"/>
      <c r="O52" s="191"/>
      <c r="P52" s="191"/>
      <c r="Q52" s="191"/>
      <c r="R52" s="191"/>
      <c r="S52" s="191"/>
      <c r="T52" s="191"/>
    </row>
    <row r="53" spans="2:20" x14ac:dyDescent="0.2">
      <c r="B53" s="534"/>
      <c r="C53" s="415" t="s">
        <v>6</v>
      </c>
      <c r="D53" s="34">
        <v>44879</v>
      </c>
      <c r="E53" s="269"/>
      <c r="F53" s="269"/>
      <c r="G53" s="269"/>
      <c r="H53" s="269"/>
      <c r="I53" s="48"/>
      <c r="J53" s="48"/>
      <c r="K53" s="269"/>
      <c r="L53" s="269"/>
      <c r="M53" s="269"/>
      <c r="N53" s="535"/>
      <c r="O53" s="191"/>
      <c r="P53" s="191"/>
      <c r="Q53" s="191"/>
      <c r="R53" s="191"/>
      <c r="S53" s="191"/>
      <c r="T53" s="191"/>
    </row>
    <row r="54" spans="2:20" x14ac:dyDescent="0.2">
      <c r="B54" s="534"/>
      <c r="C54" s="415" t="s">
        <v>7</v>
      </c>
      <c r="D54" s="34">
        <v>44880</v>
      </c>
      <c r="E54" s="269"/>
      <c r="F54" s="269"/>
      <c r="G54" s="269"/>
      <c r="H54" s="269"/>
      <c r="I54" s="48"/>
      <c r="J54" s="48"/>
      <c r="K54" s="269"/>
      <c r="L54" s="269"/>
      <c r="M54" s="269"/>
      <c r="N54" s="535"/>
      <c r="O54" s="191"/>
      <c r="P54" s="191"/>
      <c r="Q54" s="191"/>
      <c r="R54" s="191"/>
      <c r="S54" s="191"/>
      <c r="T54" s="191"/>
    </row>
    <row r="55" spans="2:20" x14ac:dyDescent="0.2">
      <c r="B55" s="534"/>
      <c r="C55" s="415" t="s">
        <v>8</v>
      </c>
      <c r="D55" s="34">
        <v>44881</v>
      </c>
      <c r="E55" s="269"/>
      <c r="F55" s="269"/>
      <c r="G55" s="269"/>
      <c r="H55" s="269"/>
      <c r="I55" s="48"/>
      <c r="J55" s="48"/>
      <c r="K55" s="269"/>
      <c r="L55" s="269"/>
      <c r="M55" s="269"/>
      <c r="N55" s="535"/>
      <c r="O55" s="191"/>
      <c r="P55" s="191"/>
      <c r="Q55" s="191"/>
      <c r="R55" s="191"/>
      <c r="S55" s="191"/>
      <c r="T55" s="191"/>
    </row>
    <row r="56" spans="2:20" x14ac:dyDescent="0.2">
      <c r="B56" s="534"/>
      <c r="C56" s="415" t="s">
        <v>9</v>
      </c>
      <c r="D56" s="34">
        <v>44882</v>
      </c>
      <c r="E56" s="269"/>
      <c r="F56" s="269"/>
      <c r="G56" s="269"/>
      <c r="H56" s="269"/>
      <c r="I56" s="48"/>
      <c r="J56" s="48"/>
      <c r="K56" s="269"/>
      <c r="L56" s="269"/>
      <c r="M56" s="269"/>
      <c r="N56" s="535"/>
      <c r="O56" s="191"/>
      <c r="P56" s="191"/>
      <c r="Q56" s="191"/>
      <c r="R56" s="191"/>
      <c r="S56" s="191"/>
      <c r="T56" s="191"/>
    </row>
    <row r="57" spans="2:20" x14ac:dyDescent="0.2">
      <c r="B57" s="534"/>
      <c r="C57" s="415" t="s">
        <v>10</v>
      </c>
      <c r="D57" s="34">
        <v>44883</v>
      </c>
      <c r="E57" s="269"/>
      <c r="F57" s="269"/>
      <c r="G57" s="269"/>
      <c r="H57" s="269"/>
      <c r="I57" s="48"/>
      <c r="J57" s="48"/>
      <c r="K57" s="269"/>
      <c r="L57" s="269"/>
      <c r="M57" s="269"/>
      <c r="N57" s="535"/>
      <c r="O57" s="191"/>
      <c r="P57" s="191"/>
      <c r="Q57" s="191"/>
      <c r="R57" s="191"/>
      <c r="S57" s="191"/>
      <c r="T57" s="191"/>
    </row>
    <row r="58" spans="2:20" x14ac:dyDescent="0.2">
      <c r="B58" s="534"/>
      <c r="C58" s="420" t="s">
        <v>11</v>
      </c>
      <c r="D58" s="38">
        <v>44884</v>
      </c>
      <c r="E58" s="207"/>
      <c r="F58" s="208"/>
      <c r="G58" s="208"/>
      <c r="H58" s="208"/>
      <c r="I58" s="208"/>
      <c r="J58" s="208"/>
      <c r="K58" s="208"/>
      <c r="L58" s="208"/>
      <c r="M58" s="461"/>
      <c r="N58" s="535"/>
      <c r="O58" s="191"/>
      <c r="P58" s="191"/>
      <c r="Q58" s="191"/>
      <c r="R58" s="191"/>
      <c r="S58" s="191"/>
      <c r="T58" s="191"/>
    </row>
    <row r="59" spans="2:20" x14ac:dyDescent="0.2">
      <c r="B59" s="534"/>
      <c r="C59" s="420" t="s">
        <v>12</v>
      </c>
      <c r="D59" s="38">
        <v>44885</v>
      </c>
      <c r="E59" s="207"/>
      <c r="F59" s="208"/>
      <c r="G59" s="208"/>
      <c r="H59" s="208"/>
      <c r="I59" s="208"/>
      <c r="J59" s="208"/>
      <c r="K59" s="208"/>
      <c r="L59" s="208"/>
      <c r="M59" s="461"/>
      <c r="N59" s="535"/>
      <c r="O59" s="191"/>
      <c r="P59" s="191"/>
      <c r="Q59" s="191"/>
      <c r="R59" s="191"/>
      <c r="S59" s="191"/>
      <c r="T59" s="191"/>
    </row>
    <row r="60" spans="2:20" x14ac:dyDescent="0.2">
      <c r="B60" s="534"/>
      <c r="C60" s="415" t="s">
        <v>6</v>
      </c>
      <c r="D60" s="34">
        <v>44886</v>
      </c>
      <c r="E60" s="544" t="s">
        <v>340</v>
      </c>
      <c r="F60" s="544" t="s">
        <v>340</v>
      </c>
      <c r="G60" s="544" t="s">
        <v>340</v>
      </c>
      <c r="H60" s="543" t="s">
        <v>329</v>
      </c>
      <c r="I60" s="543" t="s">
        <v>329</v>
      </c>
      <c r="J60" s="48"/>
      <c r="K60" s="442" t="s">
        <v>327</v>
      </c>
      <c r="L60" s="442" t="s">
        <v>327</v>
      </c>
      <c r="M60" s="442" t="s">
        <v>327</v>
      </c>
      <c r="N60" s="535"/>
      <c r="O60" s="191"/>
      <c r="P60" s="191"/>
      <c r="Q60" s="191"/>
      <c r="R60" s="191"/>
      <c r="S60" s="191"/>
      <c r="T60" s="191"/>
    </row>
    <row r="61" spans="2:20" x14ac:dyDescent="0.2">
      <c r="B61" s="534"/>
      <c r="C61" s="415" t="s">
        <v>7</v>
      </c>
      <c r="D61" s="34">
        <v>44887</v>
      </c>
      <c r="E61" s="544" t="s">
        <v>340</v>
      </c>
      <c r="F61" s="544" t="s">
        <v>340</v>
      </c>
      <c r="G61" s="48"/>
      <c r="H61" s="48"/>
      <c r="I61" s="48"/>
      <c r="J61" s="48"/>
      <c r="K61" s="442" t="s">
        <v>327</v>
      </c>
      <c r="L61" s="442" t="s">
        <v>327</v>
      </c>
      <c r="M61" s="442" t="s">
        <v>327</v>
      </c>
      <c r="N61" s="535"/>
      <c r="O61" s="191"/>
      <c r="P61" s="191"/>
      <c r="Q61" s="191"/>
      <c r="R61" s="191"/>
      <c r="S61" s="191"/>
      <c r="T61" s="191"/>
    </row>
    <row r="62" spans="2:20" x14ac:dyDescent="0.2">
      <c r="B62" s="534"/>
      <c r="C62" s="415" t="s">
        <v>8</v>
      </c>
      <c r="D62" s="34">
        <v>44888</v>
      </c>
      <c r="E62" s="544" t="s">
        <v>340</v>
      </c>
      <c r="F62" s="544" t="s">
        <v>340</v>
      </c>
      <c r="G62" s="48"/>
      <c r="H62" s="48"/>
      <c r="I62" s="48"/>
      <c r="J62" s="48"/>
      <c r="K62" s="188" t="s">
        <v>330</v>
      </c>
      <c r="L62" s="188" t="s">
        <v>330</v>
      </c>
      <c r="M62" s="188" t="s">
        <v>330</v>
      </c>
      <c r="N62" s="535"/>
      <c r="O62" s="191"/>
      <c r="P62" s="191"/>
      <c r="Q62" s="191"/>
      <c r="R62" s="191"/>
      <c r="S62" s="191"/>
      <c r="T62" s="191"/>
    </row>
    <row r="63" spans="2:20" x14ac:dyDescent="0.2">
      <c r="B63" s="534"/>
      <c r="C63" s="415" t="s">
        <v>9</v>
      </c>
      <c r="D63" s="34">
        <v>44889</v>
      </c>
      <c r="E63" s="544" t="s">
        <v>340</v>
      </c>
      <c r="F63" s="544" t="s">
        <v>340</v>
      </c>
      <c r="G63" s="48"/>
      <c r="H63" s="48"/>
      <c r="I63" s="48"/>
      <c r="J63" s="48"/>
      <c r="K63" s="188" t="s">
        <v>330</v>
      </c>
      <c r="L63" s="188" t="s">
        <v>330</v>
      </c>
      <c r="M63" s="188" t="s">
        <v>330</v>
      </c>
      <c r="N63" s="535"/>
      <c r="O63" s="191"/>
      <c r="P63" s="191"/>
      <c r="Q63" s="191"/>
      <c r="R63" s="191"/>
      <c r="S63" s="191"/>
      <c r="T63" s="191"/>
    </row>
    <row r="64" spans="2:20" x14ac:dyDescent="0.2">
      <c r="B64" s="534"/>
      <c r="C64" s="415" t="s">
        <v>10</v>
      </c>
      <c r="D64" s="34">
        <v>44890</v>
      </c>
      <c r="E64" s="544" t="s">
        <v>340</v>
      </c>
      <c r="F64" s="544" t="s">
        <v>340</v>
      </c>
      <c r="G64" s="544" t="s">
        <v>340</v>
      </c>
      <c r="H64" s="48"/>
      <c r="I64" s="368"/>
      <c r="J64" s="48"/>
      <c r="K64" s="188" t="s">
        <v>330</v>
      </c>
      <c r="L64" s="188" t="s">
        <v>330</v>
      </c>
      <c r="M64" s="188" t="s">
        <v>330</v>
      </c>
      <c r="N64" s="535"/>
      <c r="O64" s="191"/>
      <c r="P64" s="191"/>
      <c r="Q64" s="191"/>
      <c r="R64" s="191"/>
      <c r="S64" s="191"/>
      <c r="T64" s="191"/>
    </row>
    <row r="65" spans="2:20" x14ac:dyDescent="0.2">
      <c r="B65" s="534"/>
      <c r="C65" s="420" t="s">
        <v>11</v>
      </c>
      <c r="D65" s="38">
        <v>44891</v>
      </c>
      <c r="E65" s="207"/>
      <c r="F65" s="208"/>
      <c r="G65" s="208"/>
      <c r="H65" s="208"/>
      <c r="I65" s="208"/>
      <c r="J65" s="208"/>
      <c r="K65" s="208"/>
      <c r="L65" s="208"/>
      <c r="M65" s="461"/>
      <c r="N65" s="535"/>
      <c r="O65" s="191"/>
      <c r="P65" s="191"/>
      <c r="Q65" s="191"/>
      <c r="R65" s="191"/>
      <c r="S65" s="191"/>
      <c r="T65" s="191"/>
    </row>
    <row r="66" spans="2:20" x14ac:dyDescent="0.2">
      <c r="B66" s="534"/>
      <c r="C66" s="420" t="s">
        <v>12</v>
      </c>
      <c r="D66" s="38">
        <v>44892</v>
      </c>
      <c r="E66" s="207"/>
      <c r="F66" s="208"/>
      <c r="G66" s="208"/>
      <c r="H66" s="208"/>
      <c r="I66" s="208"/>
      <c r="J66" s="208"/>
      <c r="K66" s="208"/>
      <c r="L66" s="208"/>
      <c r="M66" s="461"/>
      <c r="N66" s="535"/>
      <c r="O66" s="191"/>
      <c r="P66" s="191"/>
      <c r="Q66" s="191"/>
      <c r="R66" s="191"/>
      <c r="S66" s="191"/>
      <c r="T66" s="191"/>
    </row>
    <row r="67" spans="2:20" x14ac:dyDescent="0.2">
      <c r="B67" s="534"/>
      <c r="C67" s="415" t="s">
        <v>6</v>
      </c>
      <c r="D67" s="34">
        <v>44893</v>
      </c>
      <c r="E67" s="269"/>
      <c r="F67" s="269"/>
      <c r="G67" s="269"/>
      <c r="H67" s="269"/>
      <c r="I67" s="48"/>
      <c r="J67" s="48"/>
      <c r="K67" s="269"/>
      <c r="L67" s="269"/>
      <c r="M67" s="269"/>
      <c r="N67" s="535"/>
      <c r="O67" s="191"/>
      <c r="P67" s="191"/>
      <c r="Q67" s="191"/>
      <c r="R67" s="191"/>
      <c r="S67" s="191"/>
      <c r="T67" s="191"/>
    </row>
    <row r="68" spans="2:20" x14ac:dyDescent="0.2">
      <c r="B68" s="534"/>
      <c r="C68" s="415" t="s">
        <v>7</v>
      </c>
      <c r="D68" s="34">
        <v>44894</v>
      </c>
      <c r="E68" s="269"/>
      <c r="F68" s="269"/>
      <c r="G68" s="269"/>
      <c r="H68" s="269"/>
      <c r="I68" s="48"/>
      <c r="J68" s="48"/>
      <c r="K68" s="269"/>
      <c r="L68" s="269"/>
      <c r="M68" s="269"/>
      <c r="N68" s="535"/>
      <c r="O68" s="191"/>
      <c r="P68" s="191"/>
      <c r="Q68" s="191"/>
      <c r="R68" s="191"/>
      <c r="S68" s="191"/>
      <c r="T68" s="191"/>
    </row>
    <row r="69" spans="2:20" x14ac:dyDescent="0.2">
      <c r="B69" s="534"/>
      <c r="C69" s="426" t="s">
        <v>8</v>
      </c>
      <c r="D69" s="34">
        <v>44895</v>
      </c>
      <c r="E69" s="269"/>
      <c r="F69" s="269"/>
      <c r="G69" s="269"/>
      <c r="H69" s="269"/>
      <c r="I69" s="48"/>
      <c r="J69" s="48"/>
      <c r="K69" s="269"/>
      <c r="L69" s="269"/>
      <c r="M69" s="269"/>
      <c r="N69" s="535"/>
      <c r="O69" s="191"/>
      <c r="P69" s="191"/>
      <c r="Q69" s="191"/>
      <c r="R69" s="191"/>
      <c r="S69" s="191"/>
      <c r="T69" s="191"/>
    </row>
    <row r="70" spans="2:20" x14ac:dyDescent="0.2">
      <c r="B70" s="534"/>
      <c r="C70" s="415" t="s">
        <v>9</v>
      </c>
      <c r="D70" s="34">
        <v>44896</v>
      </c>
      <c r="E70" s="269"/>
      <c r="F70" s="269"/>
      <c r="G70" s="269"/>
      <c r="H70" s="269"/>
      <c r="I70" s="48"/>
      <c r="J70" s="48"/>
      <c r="K70" s="269"/>
      <c r="L70" s="269"/>
      <c r="M70" s="269"/>
      <c r="N70" s="535"/>
      <c r="O70" s="191"/>
      <c r="P70" s="191"/>
      <c r="Q70" s="191"/>
      <c r="R70" s="191"/>
      <c r="S70" s="191"/>
      <c r="T70" s="191"/>
    </row>
    <row r="71" spans="2:20" x14ac:dyDescent="0.2">
      <c r="B71" s="534"/>
      <c r="C71" s="415" t="s">
        <v>10</v>
      </c>
      <c r="D71" s="34">
        <v>44897</v>
      </c>
      <c r="E71" s="269"/>
      <c r="F71" s="269"/>
      <c r="G71" s="269"/>
      <c r="H71" s="269"/>
      <c r="I71" s="48"/>
      <c r="J71" s="48"/>
      <c r="K71" s="269"/>
      <c r="L71" s="269"/>
      <c r="M71" s="269"/>
      <c r="N71" s="535"/>
      <c r="O71" s="191"/>
      <c r="P71" s="191"/>
      <c r="Q71" s="191"/>
      <c r="R71" s="191"/>
      <c r="S71" s="191"/>
      <c r="T71" s="191"/>
    </row>
    <row r="72" spans="2:20" x14ac:dyDescent="0.2">
      <c r="B72" s="534"/>
      <c r="C72" s="420" t="s">
        <v>11</v>
      </c>
      <c r="D72" s="38">
        <v>44898</v>
      </c>
      <c r="E72" s="207"/>
      <c r="F72" s="208"/>
      <c r="G72" s="208"/>
      <c r="H72" s="208"/>
      <c r="I72" s="208"/>
      <c r="J72" s="208"/>
      <c r="K72" s="208"/>
      <c r="L72" s="208"/>
      <c r="M72" s="461"/>
      <c r="N72" s="535"/>
      <c r="O72" s="191"/>
      <c r="P72" s="191"/>
      <c r="Q72" s="191"/>
      <c r="R72" s="191"/>
      <c r="S72" s="191"/>
      <c r="T72" s="191"/>
    </row>
    <row r="73" spans="2:20" x14ac:dyDescent="0.2">
      <c r="B73" s="534"/>
      <c r="C73" s="420" t="s">
        <v>12</v>
      </c>
      <c r="D73" s="38">
        <v>44899</v>
      </c>
      <c r="E73" s="207"/>
      <c r="F73" s="208"/>
      <c r="G73" s="208"/>
      <c r="H73" s="208"/>
      <c r="I73" s="208"/>
      <c r="J73" s="208"/>
      <c r="K73" s="208"/>
      <c r="L73" s="208"/>
      <c r="M73" s="461"/>
      <c r="N73" s="535"/>
      <c r="O73" s="191"/>
      <c r="P73" s="191"/>
      <c r="Q73" s="191"/>
      <c r="R73" s="191"/>
      <c r="S73" s="191"/>
      <c r="T73" s="191"/>
    </row>
    <row r="74" spans="2:20" x14ac:dyDescent="0.2">
      <c r="B74" s="534"/>
      <c r="C74" s="426" t="s">
        <v>6</v>
      </c>
      <c r="D74" s="34">
        <v>44900</v>
      </c>
      <c r="E74" s="544" t="s">
        <v>340</v>
      </c>
      <c r="F74" s="544" t="s">
        <v>340</v>
      </c>
      <c r="G74" s="544" t="s">
        <v>340</v>
      </c>
      <c r="H74" s="48"/>
      <c r="I74" s="48"/>
      <c r="J74" s="48"/>
      <c r="K74" s="188" t="s">
        <v>330</v>
      </c>
      <c r="L74" s="188" t="s">
        <v>330</v>
      </c>
      <c r="M74" s="188" t="s">
        <v>330</v>
      </c>
      <c r="N74" s="535"/>
      <c r="O74" s="191"/>
      <c r="P74" s="191"/>
      <c r="Q74" s="191"/>
      <c r="R74" s="191"/>
      <c r="S74" s="191"/>
      <c r="T74" s="191"/>
    </row>
    <row r="75" spans="2:20" x14ac:dyDescent="0.2">
      <c r="B75" s="534"/>
      <c r="C75" s="426" t="s">
        <v>7</v>
      </c>
      <c r="D75" s="34">
        <v>44901</v>
      </c>
      <c r="E75" s="278"/>
      <c r="F75" s="544" t="s">
        <v>340</v>
      </c>
      <c r="G75" s="544" t="s">
        <v>340</v>
      </c>
      <c r="H75" s="48"/>
      <c r="I75" s="48"/>
      <c r="J75" s="48"/>
      <c r="K75" s="396" t="s">
        <v>328</v>
      </c>
      <c r="L75" s="396" t="s">
        <v>328</v>
      </c>
      <c r="M75" s="396" t="s">
        <v>328</v>
      </c>
      <c r="N75" s="535"/>
      <c r="O75" s="191"/>
      <c r="P75" s="191"/>
      <c r="Q75" s="191"/>
      <c r="R75" s="191"/>
      <c r="S75" s="191"/>
      <c r="T75" s="191"/>
    </row>
    <row r="76" spans="2:20" x14ac:dyDescent="0.2">
      <c r="B76" s="534"/>
      <c r="C76" s="426" t="s">
        <v>8</v>
      </c>
      <c r="D76" s="34">
        <v>44902</v>
      </c>
      <c r="E76" s="544" t="s">
        <v>340</v>
      </c>
      <c r="F76" s="544" t="s">
        <v>340</v>
      </c>
      <c r="G76" s="544" t="s">
        <v>340</v>
      </c>
      <c r="H76" s="189" t="s">
        <v>338</v>
      </c>
      <c r="I76" s="189" t="s">
        <v>338</v>
      </c>
      <c r="J76" s="48"/>
      <c r="K76" s="396" t="s">
        <v>328</v>
      </c>
      <c r="L76" s="396" t="s">
        <v>328</v>
      </c>
      <c r="M76" s="396" t="s">
        <v>328</v>
      </c>
      <c r="N76" s="535"/>
      <c r="O76" s="191"/>
      <c r="P76" s="191"/>
      <c r="Q76" s="191"/>
      <c r="R76" s="191"/>
      <c r="S76" s="191"/>
      <c r="T76" s="191"/>
    </row>
    <row r="77" spans="2:20" x14ac:dyDescent="0.2">
      <c r="B77" s="534"/>
      <c r="C77" s="420" t="s">
        <v>9</v>
      </c>
      <c r="D77" s="38">
        <v>44903</v>
      </c>
      <c r="E77" s="207"/>
      <c r="F77" s="208"/>
      <c r="G77" s="208"/>
      <c r="H77" s="208"/>
      <c r="I77" s="208"/>
      <c r="J77" s="208"/>
      <c r="K77" s="208"/>
      <c r="L77" s="208"/>
      <c r="M77" s="461"/>
      <c r="N77" s="535"/>
      <c r="O77" s="191"/>
      <c r="P77" s="191"/>
      <c r="Q77" s="191"/>
      <c r="R77" s="191"/>
      <c r="S77" s="191"/>
      <c r="T77" s="191"/>
    </row>
    <row r="78" spans="2:20" ht="15.75" x14ac:dyDescent="0.2">
      <c r="B78" s="534"/>
      <c r="C78" s="428" t="s">
        <v>10</v>
      </c>
      <c r="D78" s="47">
        <v>44904</v>
      </c>
      <c r="E78" s="540" t="s">
        <v>72</v>
      </c>
      <c r="F78" s="541"/>
      <c r="G78" s="541"/>
      <c r="H78" s="541"/>
      <c r="I78" s="541"/>
      <c r="J78" s="541"/>
      <c r="K78" s="541"/>
      <c r="L78" s="541"/>
      <c r="M78" s="542"/>
      <c r="N78" s="535"/>
      <c r="O78" s="191"/>
      <c r="P78" s="191"/>
      <c r="Q78" s="191"/>
      <c r="R78" s="191"/>
      <c r="S78" s="191"/>
      <c r="T78" s="191"/>
    </row>
    <row r="79" spans="2:20" x14ac:dyDescent="0.2">
      <c r="B79" s="534"/>
      <c r="C79" s="420" t="s">
        <v>11</v>
      </c>
      <c r="D79" s="38">
        <v>44905</v>
      </c>
      <c r="E79" s="207"/>
      <c r="F79" s="208"/>
      <c r="G79" s="208"/>
      <c r="H79" s="208"/>
      <c r="I79" s="208"/>
      <c r="J79" s="208"/>
      <c r="K79" s="208"/>
      <c r="L79" s="208"/>
      <c r="M79" s="461"/>
      <c r="N79" s="535"/>
      <c r="O79" s="191"/>
      <c r="P79" s="191"/>
      <c r="Q79" s="191"/>
      <c r="R79" s="191"/>
      <c r="S79" s="191"/>
      <c r="T79" s="191"/>
    </row>
    <row r="80" spans="2:20" ht="13.5" thickBot="1" x14ac:dyDescent="0.25">
      <c r="B80" s="534"/>
      <c r="C80" s="545" t="s">
        <v>12</v>
      </c>
      <c r="D80" s="53">
        <v>44906</v>
      </c>
      <c r="E80" s="130"/>
      <c r="F80" s="131"/>
      <c r="G80" s="131"/>
      <c r="H80" s="131"/>
      <c r="I80" s="131"/>
      <c r="J80" s="131"/>
      <c r="K80" s="131"/>
      <c r="L80" s="131"/>
      <c r="M80" s="421"/>
      <c r="N80" s="535"/>
      <c r="O80" s="191"/>
      <c r="P80" s="191"/>
      <c r="Q80" s="191"/>
      <c r="R80" s="191"/>
      <c r="S80" s="191"/>
      <c r="T80" s="191"/>
    </row>
    <row r="81" spans="2:20" ht="18.75" thickBot="1" x14ac:dyDescent="0.25">
      <c r="B81" s="261" t="s">
        <v>341</v>
      </c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302"/>
      <c r="O81" s="191"/>
      <c r="P81" s="191"/>
      <c r="Q81" s="191"/>
      <c r="R81" s="191"/>
      <c r="S81" s="191"/>
      <c r="T81" s="191"/>
    </row>
    <row r="82" spans="2:20" x14ac:dyDescent="0.2">
      <c r="B82" s="546"/>
      <c r="C82" s="471" t="s">
        <v>6</v>
      </c>
      <c r="D82" s="30">
        <v>44907</v>
      </c>
      <c r="E82" s="547"/>
      <c r="F82" s="547"/>
      <c r="G82" s="547"/>
      <c r="H82" s="547"/>
      <c r="I82" s="547"/>
      <c r="J82" s="204"/>
      <c r="K82" s="548" t="s">
        <v>326</v>
      </c>
      <c r="L82" s="548" t="s">
        <v>326</v>
      </c>
      <c r="M82" s="549" t="s">
        <v>326</v>
      </c>
      <c r="N82" s="550"/>
      <c r="O82" s="191"/>
      <c r="P82" s="191"/>
      <c r="Q82" s="191"/>
      <c r="R82" s="191"/>
      <c r="S82" s="191"/>
      <c r="T82" s="191"/>
    </row>
    <row r="83" spans="2:20" x14ac:dyDescent="0.2">
      <c r="B83" s="551"/>
      <c r="C83" s="426" t="s">
        <v>7</v>
      </c>
      <c r="D83" s="34">
        <v>44908</v>
      </c>
      <c r="E83" s="552"/>
      <c r="F83" s="552"/>
      <c r="G83" s="552"/>
      <c r="H83" s="552"/>
      <c r="I83" s="552"/>
      <c r="J83" s="48"/>
      <c r="K83" s="553" t="s">
        <v>326</v>
      </c>
      <c r="L83" s="553" t="s">
        <v>326</v>
      </c>
      <c r="M83" s="554" t="s">
        <v>326</v>
      </c>
      <c r="N83" s="550"/>
      <c r="O83" s="191"/>
      <c r="P83" s="191"/>
      <c r="Q83" s="191"/>
      <c r="R83" s="191"/>
      <c r="S83" s="191"/>
      <c r="T83" s="191"/>
    </row>
    <row r="84" spans="2:20" x14ac:dyDescent="0.2">
      <c r="B84" s="551"/>
      <c r="C84" s="426" t="s">
        <v>8</v>
      </c>
      <c r="D84" s="34">
        <v>44909</v>
      </c>
      <c r="E84" s="555" t="s">
        <v>342</v>
      </c>
      <c r="F84" s="555" t="s">
        <v>342</v>
      </c>
      <c r="G84" s="555" t="s">
        <v>342</v>
      </c>
      <c r="H84" s="552"/>
      <c r="I84" s="552"/>
      <c r="J84" s="48"/>
      <c r="K84" s="553" t="s">
        <v>326</v>
      </c>
      <c r="L84" s="553" t="s">
        <v>326</v>
      </c>
      <c r="M84" s="554" t="s">
        <v>326</v>
      </c>
      <c r="N84" s="550"/>
      <c r="O84" s="191"/>
      <c r="P84" s="191"/>
      <c r="Q84" s="191"/>
      <c r="R84" s="191"/>
      <c r="S84" s="191"/>
      <c r="T84" s="191"/>
    </row>
    <row r="85" spans="2:20" x14ac:dyDescent="0.2">
      <c r="B85" s="551"/>
      <c r="C85" s="426" t="s">
        <v>9</v>
      </c>
      <c r="D85" s="34">
        <v>44910</v>
      </c>
      <c r="E85" s="555" t="s">
        <v>342</v>
      </c>
      <c r="F85" s="555" t="s">
        <v>342</v>
      </c>
      <c r="G85" s="555" t="s">
        <v>342</v>
      </c>
      <c r="H85" s="553" t="s">
        <v>326</v>
      </c>
      <c r="I85" s="553" t="s">
        <v>326</v>
      </c>
      <c r="J85" s="553" t="s">
        <v>326</v>
      </c>
      <c r="K85" s="358"/>
      <c r="L85" s="358"/>
      <c r="M85" s="556"/>
      <c r="N85" s="550"/>
      <c r="O85" s="191"/>
      <c r="P85" s="191"/>
      <c r="Q85" s="191"/>
      <c r="R85" s="191"/>
      <c r="S85" s="191"/>
      <c r="T85" s="191"/>
    </row>
    <row r="86" spans="2:20" ht="13.5" thickBot="1" x14ac:dyDescent="0.25">
      <c r="B86" s="557"/>
      <c r="C86" s="445" t="s">
        <v>10</v>
      </c>
      <c r="D86" s="63">
        <v>44911</v>
      </c>
      <c r="E86" s="558" t="s">
        <v>326</v>
      </c>
      <c r="F86" s="558" t="s">
        <v>326</v>
      </c>
      <c r="G86" s="559" t="s">
        <v>342</v>
      </c>
      <c r="H86" s="559" t="s">
        <v>342</v>
      </c>
      <c r="I86" s="559" t="s">
        <v>342</v>
      </c>
      <c r="J86" s="183"/>
      <c r="K86" s="358"/>
      <c r="L86" s="358"/>
      <c r="M86" s="560"/>
      <c r="N86" s="550"/>
      <c r="O86" s="191"/>
      <c r="P86" s="191"/>
      <c r="Q86" s="191"/>
      <c r="R86" s="191"/>
      <c r="S86" s="191"/>
      <c r="T86" s="191"/>
    </row>
    <row r="87" spans="2:20" ht="16.5" thickBot="1" x14ac:dyDescent="0.25">
      <c r="B87" s="561" t="s">
        <v>112</v>
      </c>
      <c r="C87" s="562"/>
      <c r="D87" s="562"/>
      <c r="E87" s="562"/>
      <c r="F87" s="562"/>
      <c r="G87" s="562"/>
      <c r="H87" s="562"/>
      <c r="I87" s="562"/>
      <c r="J87" s="562"/>
      <c r="K87" s="562"/>
      <c r="L87" s="562"/>
      <c r="M87" s="562"/>
      <c r="N87" s="563"/>
      <c r="O87" s="191"/>
      <c r="P87" s="191"/>
      <c r="Q87" s="191"/>
      <c r="R87" s="191"/>
      <c r="S87" s="191"/>
      <c r="T87" s="191"/>
    </row>
    <row r="88" spans="2:20" x14ac:dyDescent="0.2">
      <c r="B88" s="564"/>
      <c r="C88" s="426" t="s">
        <v>6</v>
      </c>
      <c r="D88" s="34">
        <v>44935</v>
      </c>
      <c r="E88" s="544" t="s">
        <v>340</v>
      </c>
      <c r="F88" s="544" t="s">
        <v>340</v>
      </c>
      <c r="G88" s="543" t="s">
        <v>329</v>
      </c>
      <c r="H88" s="543" t="s">
        <v>329</v>
      </c>
      <c r="I88" s="543" t="s">
        <v>329</v>
      </c>
      <c r="J88" s="48"/>
      <c r="K88" s="188" t="s">
        <v>330</v>
      </c>
      <c r="L88" s="188" t="s">
        <v>330</v>
      </c>
      <c r="M88" s="278"/>
      <c r="N88" s="565"/>
      <c r="O88" s="191"/>
      <c r="P88" s="191"/>
      <c r="Q88" s="191"/>
      <c r="R88" s="191"/>
      <c r="S88" s="191"/>
      <c r="T88" s="191"/>
    </row>
    <row r="89" spans="2:20" x14ac:dyDescent="0.2">
      <c r="B89" s="566"/>
      <c r="C89" s="426" t="s">
        <v>7</v>
      </c>
      <c r="D89" s="34">
        <v>44936</v>
      </c>
      <c r="E89" s="544" t="s">
        <v>340</v>
      </c>
      <c r="F89" s="544" t="s">
        <v>340</v>
      </c>
      <c r="G89" s="543" t="s">
        <v>329</v>
      </c>
      <c r="H89" s="543" t="s">
        <v>329</v>
      </c>
      <c r="I89" s="543" t="s">
        <v>329</v>
      </c>
      <c r="J89" s="48"/>
      <c r="K89" s="396" t="s">
        <v>328</v>
      </c>
      <c r="L89" s="396" t="s">
        <v>328</v>
      </c>
      <c r="M89" s="278"/>
      <c r="N89" s="567"/>
      <c r="O89" s="191"/>
      <c r="P89" s="191"/>
      <c r="Q89" s="191"/>
      <c r="R89" s="191"/>
      <c r="S89" s="191"/>
      <c r="T89" s="191"/>
    </row>
    <row r="90" spans="2:20" x14ac:dyDescent="0.2">
      <c r="B90" s="566"/>
      <c r="C90" s="426" t="s">
        <v>8</v>
      </c>
      <c r="D90" s="34">
        <v>44937</v>
      </c>
      <c r="E90" s="544" t="s">
        <v>340</v>
      </c>
      <c r="F90" s="544" t="s">
        <v>340</v>
      </c>
      <c r="G90" s="189" t="s">
        <v>338</v>
      </c>
      <c r="H90" s="189" t="s">
        <v>338</v>
      </c>
      <c r="I90" s="189" t="s">
        <v>338</v>
      </c>
      <c r="J90" s="48"/>
      <c r="K90" s="396" t="s">
        <v>328</v>
      </c>
      <c r="L90" s="396" t="s">
        <v>328</v>
      </c>
      <c r="M90" s="396" t="s">
        <v>328</v>
      </c>
      <c r="N90" s="567"/>
      <c r="O90" s="191"/>
      <c r="P90" s="191"/>
      <c r="Q90" s="191"/>
      <c r="R90" s="191"/>
      <c r="S90" s="191"/>
      <c r="T90" s="191"/>
    </row>
    <row r="91" spans="2:20" x14ac:dyDescent="0.2">
      <c r="B91" s="566"/>
      <c r="C91" s="426" t="s">
        <v>9</v>
      </c>
      <c r="D91" s="34">
        <v>44938</v>
      </c>
      <c r="E91" s="544" t="s">
        <v>340</v>
      </c>
      <c r="F91" s="544" t="s">
        <v>340</v>
      </c>
      <c r="G91" s="189" t="s">
        <v>338</v>
      </c>
      <c r="H91" s="189" t="s">
        <v>338</v>
      </c>
      <c r="I91" s="189" t="s">
        <v>338</v>
      </c>
      <c r="J91" s="48"/>
      <c r="K91" s="396" t="s">
        <v>328</v>
      </c>
      <c r="L91" s="396" t="s">
        <v>328</v>
      </c>
      <c r="M91" s="396" t="s">
        <v>328</v>
      </c>
      <c r="N91" s="567"/>
      <c r="O91" s="191"/>
      <c r="P91" s="191"/>
      <c r="Q91" s="191"/>
      <c r="R91" s="191"/>
      <c r="S91" s="191"/>
      <c r="T91" s="191"/>
    </row>
    <row r="92" spans="2:20" ht="13.5" thickBot="1" x14ac:dyDescent="0.25">
      <c r="B92" s="568"/>
      <c r="C92" s="445" t="s">
        <v>10</v>
      </c>
      <c r="D92" s="63">
        <v>44939</v>
      </c>
      <c r="E92" s="555" t="s">
        <v>342</v>
      </c>
      <c r="F92" s="555" t="s">
        <v>342</v>
      </c>
      <c r="G92" s="555" t="s">
        <v>342</v>
      </c>
      <c r="H92" s="569"/>
      <c r="I92" s="569"/>
      <c r="J92" s="183"/>
      <c r="K92" s="555" t="s">
        <v>342</v>
      </c>
      <c r="L92" s="555" t="s">
        <v>342</v>
      </c>
      <c r="M92" s="569"/>
      <c r="N92" s="570"/>
      <c r="O92" s="191"/>
      <c r="P92" s="191"/>
      <c r="Q92" s="191"/>
      <c r="R92" s="191"/>
      <c r="S92" s="191"/>
      <c r="T92" s="191"/>
    </row>
    <row r="93" spans="2:20" ht="15" x14ac:dyDescent="0.2">
      <c r="B93" s="194" t="s">
        <v>59</v>
      </c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6"/>
      <c r="O93" s="571"/>
      <c r="P93" s="571"/>
      <c r="Q93" s="571"/>
      <c r="R93" s="571"/>
      <c r="S93" s="571"/>
      <c r="T93" s="571"/>
    </row>
    <row r="94" spans="2:20" ht="15.75" thickBot="1" x14ac:dyDescent="0.25">
      <c r="B94" s="197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9"/>
      <c r="O94" s="571"/>
      <c r="P94" s="571"/>
      <c r="Q94" s="571"/>
      <c r="R94" s="571"/>
      <c r="S94" s="571"/>
      <c r="T94" s="571"/>
    </row>
    <row r="95" spans="2:20" x14ac:dyDescent="0.2">
      <c r="N95" s="191"/>
      <c r="O95" s="191"/>
      <c r="P95" s="191"/>
      <c r="Q95" s="191"/>
      <c r="R95" s="191"/>
      <c r="S95" s="191"/>
      <c r="T95" s="191"/>
    </row>
    <row r="96" spans="2:20" x14ac:dyDescent="0.2">
      <c r="N96" s="191"/>
      <c r="O96" s="191"/>
      <c r="P96" s="191"/>
      <c r="Q96" s="191"/>
      <c r="R96" s="191"/>
      <c r="S96" s="191"/>
      <c r="T96" s="191"/>
    </row>
    <row r="97" spans="14:20" x14ac:dyDescent="0.2">
      <c r="N97" s="191"/>
      <c r="O97" s="191"/>
      <c r="P97" s="191"/>
      <c r="Q97" s="191"/>
      <c r="R97" s="191"/>
      <c r="S97" s="191"/>
      <c r="T97" s="191"/>
    </row>
    <row r="98" spans="14:20" x14ac:dyDescent="0.2">
      <c r="N98" s="191"/>
      <c r="O98" s="191"/>
      <c r="P98" s="191"/>
      <c r="Q98" s="191"/>
      <c r="R98" s="191"/>
      <c r="S98" s="191"/>
      <c r="T98" s="191"/>
    </row>
    <row r="99" spans="14:20" x14ac:dyDescent="0.2">
      <c r="N99" s="191"/>
      <c r="O99" s="191"/>
      <c r="P99" s="191"/>
      <c r="Q99" s="191"/>
      <c r="R99" s="191"/>
      <c r="S99" s="191"/>
      <c r="T99" s="191"/>
    </row>
    <row r="100" spans="14:20" x14ac:dyDescent="0.2">
      <c r="N100" s="191"/>
      <c r="O100" s="191"/>
      <c r="P100" s="191"/>
      <c r="Q100" s="191"/>
      <c r="R100" s="191"/>
      <c r="S100" s="191"/>
      <c r="T100" s="191"/>
    </row>
    <row r="101" spans="14:20" x14ac:dyDescent="0.2">
      <c r="N101" s="191"/>
      <c r="O101" s="191"/>
      <c r="P101" s="191"/>
      <c r="Q101" s="191"/>
      <c r="R101" s="191"/>
      <c r="S101" s="191"/>
      <c r="T101" s="191"/>
    </row>
    <row r="102" spans="14:20" x14ac:dyDescent="0.2">
      <c r="N102" s="191"/>
      <c r="O102" s="191"/>
      <c r="P102" s="191"/>
      <c r="Q102" s="191"/>
      <c r="R102" s="191"/>
      <c r="S102" s="191"/>
      <c r="T102" s="191"/>
    </row>
    <row r="103" spans="14:20" x14ac:dyDescent="0.2">
      <c r="N103" s="191"/>
      <c r="O103" s="191"/>
      <c r="P103" s="191"/>
      <c r="Q103" s="191"/>
      <c r="R103" s="191"/>
      <c r="S103" s="191"/>
      <c r="T103" s="191"/>
    </row>
    <row r="104" spans="14:20" x14ac:dyDescent="0.2">
      <c r="N104" s="191"/>
      <c r="O104" s="191"/>
      <c r="P104" s="191"/>
      <c r="Q104" s="191"/>
      <c r="R104" s="191"/>
      <c r="S104" s="191"/>
      <c r="T104" s="191"/>
    </row>
    <row r="105" spans="14:20" x14ac:dyDescent="0.2">
      <c r="N105" s="191"/>
      <c r="O105" s="191"/>
      <c r="P105" s="191"/>
      <c r="Q105" s="191"/>
      <c r="R105" s="191"/>
      <c r="S105" s="191"/>
      <c r="T105" s="191"/>
    </row>
    <row r="106" spans="14:20" x14ac:dyDescent="0.2">
      <c r="N106" s="191"/>
      <c r="O106" s="191"/>
      <c r="P106" s="191"/>
      <c r="Q106" s="191"/>
      <c r="R106" s="191"/>
      <c r="S106" s="191"/>
      <c r="T106" s="191"/>
    </row>
    <row r="107" spans="14:20" x14ac:dyDescent="0.2">
      <c r="N107" s="191"/>
      <c r="O107" s="191"/>
      <c r="P107" s="191"/>
      <c r="Q107" s="191"/>
      <c r="R107" s="191"/>
      <c r="S107" s="191"/>
      <c r="T107" s="191"/>
    </row>
    <row r="108" spans="14:20" x14ac:dyDescent="0.2">
      <c r="N108" s="191"/>
      <c r="O108" s="191"/>
      <c r="P108" s="191"/>
      <c r="Q108" s="191"/>
      <c r="R108" s="191"/>
      <c r="S108" s="191"/>
      <c r="T108" s="191"/>
    </row>
    <row r="109" spans="14:20" x14ac:dyDescent="0.2">
      <c r="N109" s="191"/>
      <c r="O109" s="191"/>
      <c r="P109" s="191"/>
      <c r="Q109" s="191"/>
      <c r="R109" s="191"/>
      <c r="S109" s="191"/>
      <c r="T109" s="191"/>
    </row>
    <row r="110" spans="14:20" x14ac:dyDescent="0.2">
      <c r="N110" s="191"/>
      <c r="O110" s="191"/>
      <c r="P110" s="191"/>
      <c r="Q110" s="191"/>
      <c r="R110" s="191"/>
      <c r="S110" s="191"/>
      <c r="T110" s="191"/>
    </row>
    <row r="111" spans="14:20" x14ac:dyDescent="0.2">
      <c r="N111" s="191"/>
      <c r="O111" s="191"/>
      <c r="P111" s="191"/>
      <c r="Q111" s="191"/>
      <c r="R111" s="191"/>
      <c r="S111" s="191"/>
      <c r="T111" s="191"/>
    </row>
    <row r="112" spans="14:20" x14ac:dyDescent="0.2">
      <c r="N112" s="191"/>
      <c r="O112" s="191"/>
      <c r="P112" s="191"/>
      <c r="Q112" s="191"/>
      <c r="R112" s="191"/>
      <c r="S112" s="191"/>
      <c r="T112" s="191"/>
    </row>
    <row r="113" spans="14:20" x14ac:dyDescent="0.2">
      <c r="N113" s="191"/>
      <c r="O113" s="191"/>
      <c r="P113" s="191"/>
      <c r="Q113" s="191"/>
      <c r="R113" s="191"/>
      <c r="S113" s="191"/>
      <c r="T113" s="191"/>
    </row>
    <row r="114" spans="14:20" x14ac:dyDescent="0.2">
      <c r="N114" s="191"/>
      <c r="O114" s="191"/>
      <c r="P114" s="191"/>
      <c r="Q114" s="191"/>
      <c r="R114" s="191"/>
      <c r="S114" s="191"/>
      <c r="T114" s="191"/>
    </row>
    <row r="115" spans="14:20" x14ac:dyDescent="0.2">
      <c r="N115" s="191"/>
      <c r="O115" s="191"/>
      <c r="P115" s="191"/>
      <c r="Q115" s="191"/>
      <c r="R115" s="191"/>
      <c r="S115" s="191"/>
      <c r="T115" s="191"/>
    </row>
    <row r="116" spans="14:20" x14ac:dyDescent="0.2">
      <c r="N116" s="191"/>
      <c r="O116" s="191"/>
      <c r="P116" s="191"/>
      <c r="Q116" s="191"/>
      <c r="R116" s="191"/>
      <c r="S116" s="191"/>
      <c r="T116" s="191"/>
    </row>
    <row r="117" spans="14:20" x14ac:dyDescent="0.2">
      <c r="N117" s="191"/>
      <c r="O117" s="191"/>
      <c r="P117" s="191"/>
      <c r="Q117" s="191"/>
      <c r="R117" s="191"/>
      <c r="S117" s="191"/>
      <c r="T117" s="191"/>
    </row>
    <row r="118" spans="14:20" x14ac:dyDescent="0.2">
      <c r="N118" s="191"/>
      <c r="O118" s="191"/>
      <c r="P118" s="191"/>
      <c r="Q118" s="191"/>
      <c r="R118" s="191"/>
      <c r="S118" s="191"/>
      <c r="T118" s="191"/>
    </row>
    <row r="119" spans="14:20" x14ac:dyDescent="0.2">
      <c r="N119" s="191"/>
      <c r="O119" s="191"/>
      <c r="P119" s="191"/>
      <c r="Q119" s="191"/>
      <c r="R119" s="191"/>
      <c r="S119" s="191"/>
      <c r="T119" s="191"/>
    </row>
  </sheetData>
  <mergeCells count="44">
    <mergeCell ref="B87:N87"/>
    <mergeCell ref="B88:B92"/>
    <mergeCell ref="N88:N92"/>
    <mergeCell ref="B93:N94"/>
    <mergeCell ref="E73:M73"/>
    <mergeCell ref="E77:M77"/>
    <mergeCell ref="E78:M78"/>
    <mergeCell ref="E79:M79"/>
    <mergeCell ref="E80:M80"/>
    <mergeCell ref="B81:N81"/>
    <mergeCell ref="E52:M52"/>
    <mergeCell ref="E58:M58"/>
    <mergeCell ref="E59:M59"/>
    <mergeCell ref="E65:M65"/>
    <mergeCell ref="E66:M66"/>
    <mergeCell ref="E72:M72"/>
    <mergeCell ref="E38:M38"/>
    <mergeCell ref="E39:M39"/>
    <mergeCell ref="E40:M40"/>
    <mergeCell ref="E44:M44"/>
    <mergeCell ref="E45:M45"/>
    <mergeCell ref="E51:M51"/>
    <mergeCell ref="E23:M23"/>
    <mergeCell ref="E24:M24"/>
    <mergeCell ref="E30:M30"/>
    <mergeCell ref="E31:M31"/>
    <mergeCell ref="E36:M36"/>
    <mergeCell ref="E37:M37"/>
    <mergeCell ref="B7:C7"/>
    <mergeCell ref="B8:C8"/>
    <mergeCell ref="B9:N9"/>
    <mergeCell ref="C10:D10"/>
    <mergeCell ref="E16:M16"/>
    <mergeCell ref="E17:M17"/>
    <mergeCell ref="B2:N2"/>
    <mergeCell ref="B3:N3"/>
    <mergeCell ref="B4:N4"/>
    <mergeCell ref="B5:N5"/>
    <mergeCell ref="B6:C6"/>
    <mergeCell ref="D6:F6"/>
    <mergeCell ref="G6:H6"/>
    <mergeCell ref="I6:J6"/>
    <mergeCell ref="K6:L6"/>
    <mergeCell ref="M6:N6"/>
  </mergeCells>
  <conditionalFormatting sqref="K89:L89">
    <cfRule type="expression" dxfId="43" priority="9" stopIfTrue="1">
      <formula>NOT(MONTH(K89)=$C$42)</formula>
    </cfRule>
    <cfRule type="expression" dxfId="42" priority="10" stopIfTrue="1">
      <formula>MATCH(K89,(((#REF!))),0)&gt;0</formula>
    </cfRule>
  </conditionalFormatting>
  <conditionalFormatting sqref="K91:M91">
    <cfRule type="expression" dxfId="41" priority="7" stopIfTrue="1">
      <formula>NOT(MONTH(K91)=$C$42)</formula>
    </cfRule>
    <cfRule type="expression" dxfId="40" priority="8" stopIfTrue="1">
      <formula>MATCH(K91,(((#REF!))),0)&gt;0</formula>
    </cfRule>
  </conditionalFormatting>
  <conditionalFormatting sqref="K90:M90">
    <cfRule type="expression" dxfId="39" priority="5" stopIfTrue="1">
      <formula>NOT(MONTH(K90)=$C$42)</formula>
    </cfRule>
    <cfRule type="expression" dxfId="38" priority="6" stopIfTrue="1">
      <formula>MATCH(K90,(((#REF!))),0)&gt;0</formula>
    </cfRule>
  </conditionalFormatting>
  <conditionalFormatting sqref="K75:M75">
    <cfRule type="expression" dxfId="37" priority="3" stopIfTrue="1">
      <formula>NOT(MONTH(K75)=$C$42)</formula>
    </cfRule>
    <cfRule type="expression" dxfId="36" priority="4" stopIfTrue="1">
      <formula>MATCH(K75,(((#REF!))),0)&gt;0</formula>
    </cfRule>
  </conditionalFormatting>
  <conditionalFormatting sqref="K76:M76">
    <cfRule type="expression" dxfId="35" priority="1" stopIfTrue="1">
      <formula>NOT(MONTH(K76)=$C$42)</formula>
    </cfRule>
    <cfRule type="expression" dxfId="34" priority="2" stopIfTrue="1">
      <formula>MATCH(K76,(((#REF!))),0)&gt;0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1:Q950"/>
  <sheetViews>
    <sheetView zoomScaleNormal="100" zoomScaleSheetLayoutView="130" workbookViewId="0">
      <selection activeCell="B3" sqref="B3:L3"/>
    </sheetView>
  </sheetViews>
  <sheetFormatPr defaultColWidth="8.85546875" defaultRowHeight="12.75" x14ac:dyDescent="0.2"/>
  <cols>
    <col min="2" max="2" width="8.85546875" style="1" bestFit="1" customWidth="1"/>
    <col min="3" max="8" width="18.85546875" style="1" customWidth="1"/>
    <col min="9" max="11" width="18.85546875" style="2" customWidth="1"/>
    <col min="12" max="12" width="18.85546875" customWidth="1"/>
    <col min="13" max="13" width="3.42578125" customWidth="1"/>
    <col min="14" max="14" width="4" customWidth="1"/>
  </cols>
  <sheetData>
    <row r="1" spans="2:17" ht="13.5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7" ht="23.25" customHeight="1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2:17" ht="23.25" customHeight="1" x14ac:dyDescent="0.2">
      <c r="B3" s="96" t="s">
        <v>15</v>
      </c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2:17" ht="23.25" customHeight="1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8"/>
      <c r="N4" s="8"/>
    </row>
    <row r="5" spans="2:17" ht="69.95" customHeight="1" thickBot="1" x14ac:dyDescent="0.25">
      <c r="B5" s="116" t="s">
        <v>68</v>
      </c>
      <c r="C5" s="117"/>
      <c r="D5" s="117"/>
      <c r="E5" s="117"/>
      <c r="F5" s="117"/>
      <c r="G5" s="117"/>
      <c r="H5" s="117"/>
      <c r="I5" s="117"/>
      <c r="J5" s="117"/>
      <c r="K5" s="117"/>
      <c r="L5" s="118"/>
    </row>
    <row r="6" spans="2:17" ht="23.25" customHeight="1" x14ac:dyDescent="0.2">
      <c r="B6" s="110" t="s">
        <v>13</v>
      </c>
      <c r="C6" s="111"/>
      <c r="D6" s="114" t="s">
        <v>73</v>
      </c>
      <c r="E6" s="126" t="s">
        <v>74</v>
      </c>
      <c r="F6" s="127"/>
      <c r="G6" s="127"/>
      <c r="H6" s="128" t="s">
        <v>75</v>
      </c>
      <c r="I6" s="119" t="s">
        <v>58</v>
      </c>
      <c r="J6" s="120"/>
      <c r="K6" s="120"/>
      <c r="L6" s="121"/>
    </row>
    <row r="7" spans="2:17" ht="23.25" customHeight="1" x14ac:dyDescent="0.2">
      <c r="B7" s="112"/>
      <c r="C7" s="113"/>
      <c r="D7" s="115"/>
      <c r="E7" s="22" t="s">
        <v>76</v>
      </c>
      <c r="F7" s="23" t="s">
        <v>77</v>
      </c>
      <c r="G7" s="24" t="s">
        <v>78</v>
      </c>
      <c r="H7" s="129"/>
      <c r="I7" s="122"/>
      <c r="J7" s="122"/>
      <c r="K7" s="122"/>
      <c r="L7" s="123"/>
    </row>
    <row r="8" spans="2:17" ht="27.95" customHeight="1" thickBot="1" x14ac:dyDescent="0.25">
      <c r="B8" s="151" t="s">
        <v>14</v>
      </c>
      <c r="C8" s="152"/>
      <c r="D8" s="66" t="s">
        <v>25</v>
      </c>
      <c r="E8" s="66" t="s">
        <v>28</v>
      </c>
      <c r="F8" s="66" t="s">
        <v>80</v>
      </c>
      <c r="G8" s="66" t="s">
        <v>46</v>
      </c>
      <c r="H8" s="66" t="s">
        <v>26</v>
      </c>
      <c r="I8" s="149"/>
      <c r="J8" s="149"/>
      <c r="K8" s="149"/>
      <c r="L8" s="150"/>
    </row>
    <row r="9" spans="2:17" ht="50.25" customHeight="1" thickBot="1" x14ac:dyDescent="0.25">
      <c r="B9" s="107" t="s">
        <v>61</v>
      </c>
      <c r="C9" s="108"/>
      <c r="D9" s="108"/>
      <c r="E9" s="108"/>
      <c r="F9" s="108"/>
      <c r="G9" s="108"/>
      <c r="H9" s="108"/>
      <c r="I9" s="108"/>
      <c r="J9" s="108"/>
      <c r="K9" s="108"/>
      <c r="L9" s="109"/>
    </row>
    <row r="10" spans="2:17" ht="15.95" customHeight="1" x14ac:dyDescent="0.2">
      <c r="B10" s="153" t="s">
        <v>17</v>
      </c>
      <c r="C10" s="154"/>
      <c r="D10" s="72" t="s">
        <v>19</v>
      </c>
      <c r="E10" s="72" t="s">
        <v>0</v>
      </c>
      <c r="F10" s="72" t="s">
        <v>1</v>
      </c>
      <c r="G10" s="72" t="s">
        <v>2</v>
      </c>
      <c r="H10" s="72" t="s">
        <v>3</v>
      </c>
      <c r="I10" s="72" t="s">
        <v>20</v>
      </c>
      <c r="J10" s="72" t="s">
        <v>4</v>
      </c>
      <c r="K10" s="73" t="s">
        <v>5</v>
      </c>
      <c r="L10" s="74" t="s">
        <v>16</v>
      </c>
    </row>
    <row r="11" spans="2:17" ht="15.95" customHeight="1" x14ac:dyDescent="0.2">
      <c r="B11" s="33" t="s">
        <v>6</v>
      </c>
      <c r="C11" s="34">
        <v>43389</v>
      </c>
      <c r="D11" s="61" t="s">
        <v>33</v>
      </c>
      <c r="E11" s="61" t="s">
        <v>33</v>
      </c>
      <c r="F11" s="43" t="s">
        <v>30</v>
      </c>
      <c r="G11" s="43" t="s">
        <v>30</v>
      </c>
      <c r="H11" s="43" t="s">
        <v>30</v>
      </c>
      <c r="I11" s="48"/>
      <c r="J11" s="41" t="s">
        <v>31</v>
      </c>
      <c r="K11" s="41" t="s">
        <v>31</v>
      </c>
      <c r="L11" s="75" t="s">
        <v>31</v>
      </c>
      <c r="O11" s="16" t="s">
        <v>49</v>
      </c>
      <c r="P11" s="17" t="s">
        <v>56</v>
      </c>
      <c r="Q11" s="13">
        <f>COUNTIF(B11:L80,"Biologia e Gen.")</f>
        <v>73</v>
      </c>
    </row>
    <row r="12" spans="2:17" ht="15.95" customHeight="1" x14ac:dyDescent="0.2">
      <c r="B12" s="33" t="s">
        <v>7</v>
      </c>
      <c r="C12" s="34">
        <v>43390</v>
      </c>
      <c r="D12" s="61" t="s">
        <v>33</v>
      </c>
      <c r="E12" s="61" t="s">
        <v>33</v>
      </c>
      <c r="F12" s="43" t="s">
        <v>30</v>
      </c>
      <c r="G12" s="43" t="s">
        <v>30</v>
      </c>
      <c r="H12" s="43" t="s">
        <v>30</v>
      </c>
      <c r="I12" s="48"/>
      <c r="J12" s="41" t="s">
        <v>31</v>
      </c>
      <c r="K12" s="41" t="s">
        <v>31</v>
      </c>
      <c r="L12" s="75" t="s">
        <v>31</v>
      </c>
      <c r="O12" s="16" t="s">
        <v>48</v>
      </c>
      <c r="P12" s="17" t="s">
        <v>52</v>
      </c>
      <c r="Q12" s="13">
        <f>COUNTIF(B11:L75,"Fisica")</f>
        <v>29</v>
      </c>
    </row>
    <row r="13" spans="2:17" ht="15.95" customHeight="1" x14ac:dyDescent="0.2">
      <c r="B13" s="33" t="s">
        <v>8</v>
      </c>
      <c r="C13" s="34">
        <v>43391</v>
      </c>
      <c r="D13" s="61" t="s">
        <v>33</v>
      </c>
      <c r="E13" s="61" t="s">
        <v>33</v>
      </c>
      <c r="F13" s="43" t="s">
        <v>30</v>
      </c>
      <c r="G13" s="43" t="s">
        <v>30</v>
      </c>
      <c r="H13" s="43" t="s">
        <v>30</v>
      </c>
      <c r="I13" s="48"/>
      <c r="J13" s="41" t="s">
        <v>31</v>
      </c>
      <c r="K13" s="41" t="s">
        <v>31</v>
      </c>
      <c r="L13" s="75" t="s">
        <v>31</v>
      </c>
      <c r="O13" s="16" t="s">
        <v>53</v>
      </c>
      <c r="P13" s="17" t="s">
        <v>54</v>
      </c>
      <c r="Q13" s="13">
        <f>COUNTIF(B11:L76,"Statistica")</f>
        <v>22</v>
      </c>
    </row>
    <row r="14" spans="2:17" ht="15.95" customHeight="1" x14ac:dyDescent="0.2">
      <c r="B14" s="33" t="s">
        <v>9</v>
      </c>
      <c r="C14" s="34">
        <v>43392</v>
      </c>
      <c r="D14" s="61" t="s">
        <v>33</v>
      </c>
      <c r="E14" s="61" t="s">
        <v>33</v>
      </c>
      <c r="F14" s="43" t="s">
        <v>30</v>
      </c>
      <c r="G14" s="43" t="s">
        <v>30</v>
      </c>
      <c r="H14" s="43" t="s">
        <v>30</v>
      </c>
      <c r="I14" s="48"/>
      <c r="J14" s="41" t="s">
        <v>31</v>
      </c>
      <c r="K14" s="41" t="s">
        <v>31</v>
      </c>
      <c r="L14" s="75" t="s">
        <v>31</v>
      </c>
      <c r="O14" s="16" t="s">
        <v>50</v>
      </c>
      <c r="P14" s="17" t="s">
        <v>54</v>
      </c>
      <c r="Q14" s="13">
        <f>COUNTIF(B11:L77,"Informatica")</f>
        <v>22</v>
      </c>
    </row>
    <row r="15" spans="2:17" ht="15.95" customHeight="1" x14ac:dyDescent="0.2">
      <c r="B15" s="33" t="s">
        <v>10</v>
      </c>
      <c r="C15" s="34">
        <v>43393</v>
      </c>
      <c r="D15" s="61" t="s">
        <v>33</v>
      </c>
      <c r="E15" s="61" t="s">
        <v>33</v>
      </c>
      <c r="F15" s="43" t="s">
        <v>30</v>
      </c>
      <c r="G15" s="43" t="s">
        <v>30</v>
      </c>
      <c r="H15" s="43" t="s">
        <v>30</v>
      </c>
      <c r="I15" s="48"/>
      <c r="J15" s="41" t="s">
        <v>31</v>
      </c>
      <c r="K15" s="41" t="s">
        <v>31</v>
      </c>
      <c r="L15" s="75" t="s">
        <v>31</v>
      </c>
      <c r="O15" s="16" t="s">
        <v>51</v>
      </c>
      <c r="P15" s="17" t="s">
        <v>55</v>
      </c>
      <c r="Q15" s="13">
        <f>COUNTIF(B11:L78,"Chimica e Prop. Bioch.")</f>
        <v>44</v>
      </c>
    </row>
    <row r="16" spans="2:17" ht="15.95" customHeight="1" x14ac:dyDescent="0.2">
      <c r="B16" s="37" t="s">
        <v>11</v>
      </c>
      <c r="C16" s="38">
        <v>43394</v>
      </c>
      <c r="D16" s="155"/>
      <c r="E16" s="155"/>
      <c r="F16" s="155"/>
      <c r="G16" s="155"/>
      <c r="H16" s="155"/>
      <c r="I16" s="155"/>
      <c r="J16" s="155"/>
      <c r="K16" s="155"/>
      <c r="L16" s="156"/>
    </row>
    <row r="17" spans="2:12" ht="15.95" customHeight="1" x14ac:dyDescent="0.2">
      <c r="B17" s="37" t="s">
        <v>12</v>
      </c>
      <c r="C17" s="38">
        <v>43395</v>
      </c>
      <c r="D17" s="155"/>
      <c r="E17" s="155"/>
      <c r="F17" s="155"/>
      <c r="G17" s="155"/>
      <c r="H17" s="155"/>
      <c r="I17" s="155"/>
      <c r="J17" s="155"/>
      <c r="K17" s="155"/>
      <c r="L17" s="156"/>
    </row>
    <row r="18" spans="2:12" ht="15.95" customHeight="1" x14ac:dyDescent="0.2">
      <c r="B18" s="39" t="s">
        <v>6</v>
      </c>
      <c r="C18" s="34">
        <v>43396</v>
      </c>
      <c r="D18" s="48"/>
      <c r="E18" s="48"/>
      <c r="F18" s="48"/>
      <c r="G18" s="48"/>
      <c r="H18" s="48"/>
      <c r="I18" s="48"/>
      <c r="J18" s="48"/>
      <c r="K18" s="48"/>
      <c r="L18" s="50"/>
    </row>
    <row r="19" spans="2:12" ht="15.95" customHeight="1" x14ac:dyDescent="0.2">
      <c r="B19" s="33" t="s">
        <v>7</v>
      </c>
      <c r="C19" s="34">
        <v>43397</v>
      </c>
      <c r="D19" s="48"/>
      <c r="E19" s="48"/>
      <c r="F19" s="48"/>
      <c r="G19" s="48"/>
      <c r="H19" s="48"/>
      <c r="I19" s="48"/>
      <c r="J19" s="48"/>
      <c r="K19" s="48"/>
      <c r="L19" s="50"/>
    </row>
    <row r="20" spans="2:12" ht="15.95" customHeight="1" x14ac:dyDescent="0.2">
      <c r="B20" s="33" t="s">
        <v>8</v>
      </c>
      <c r="C20" s="34">
        <v>43398</v>
      </c>
      <c r="D20" s="48"/>
      <c r="E20" s="48"/>
      <c r="F20" s="48"/>
      <c r="G20" s="48"/>
      <c r="H20" s="48"/>
      <c r="I20" s="48"/>
      <c r="J20" s="48"/>
      <c r="K20" s="48"/>
      <c r="L20" s="50"/>
    </row>
    <row r="21" spans="2:12" ht="15.95" customHeight="1" x14ac:dyDescent="0.2">
      <c r="B21" s="33" t="s">
        <v>9</v>
      </c>
      <c r="C21" s="34">
        <v>43399</v>
      </c>
      <c r="D21" s="48"/>
      <c r="E21" s="48"/>
      <c r="F21" s="48"/>
      <c r="G21" s="48"/>
      <c r="H21" s="48"/>
      <c r="I21" s="48"/>
      <c r="J21" s="48"/>
      <c r="K21" s="48"/>
      <c r="L21" s="50"/>
    </row>
    <row r="22" spans="2:12" ht="15.95" customHeight="1" x14ac:dyDescent="0.2">
      <c r="B22" s="33" t="s">
        <v>10</v>
      </c>
      <c r="C22" s="34">
        <v>43400</v>
      </c>
      <c r="D22" s="48"/>
      <c r="E22" s="48"/>
      <c r="F22" s="48"/>
      <c r="G22" s="48"/>
      <c r="H22" s="48"/>
      <c r="I22" s="48"/>
      <c r="J22" s="48"/>
      <c r="K22" s="48"/>
      <c r="L22" s="50"/>
    </row>
    <row r="23" spans="2:12" ht="15.95" customHeight="1" x14ac:dyDescent="0.2">
      <c r="B23" s="37" t="s">
        <v>11</v>
      </c>
      <c r="C23" s="38">
        <v>43401</v>
      </c>
      <c r="D23" s="155"/>
      <c r="E23" s="155"/>
      <c r="F23" s="155"/>
      <c r="G23" s="155"/>
      <c r="H23" s="155"/>
      <c r="I23" s="155"/>
      <c r="J23" s="155"/>
      <c r="K23" s="155"/>
      <c r="L23" s="156"/>
    </row>
    <row r="24" spans="2:12" ht="15.95" customHeight="1" x14ac:dyDescent="0.2">
      <c r="B24" s="37" t="s">
        <v>12</v>
      </c>
      <c r="C24" s="38">
        <v>43402</v>
      </c>
      <c r="D24" s="155"/>
      <c r="E24" s="155"/>
      <c r="F24" s="155"/>
      <c r="G24" s="155"/>
      <c r="H24" s="155"/>
      <c r="I24" s="155"/>
      <c r="J24" s="155"/>
      <c r="K24" s="155"/>
      <c r="L24" s="156"/>
    </row>
    <row r="25" spans="2:12" ht="15.95" customHeight="1" x14ac:dyDescent="0.2">
      <c r="B25" s="46" t="s">
        <v>6</v>
      </c>
      <c r="C25" s="47">
        <v>43403</v>
      </c>
      <c r="D25" s="142" t="s">
        <v>72</v>
      </c>
      <c r="E25" s="142"/>
      <c r="F25" s="142"/>
      <c r="G25" s="142"/>
      <c r="H25" s="142"/>
      <c r="I25" s="142"/>
      <c r="J25" s="142"/>
      <c r="K25" s="142"/>
      <c r="L25" s="143"/>
    </row>
    <row r="26" spans="2:12" ht="15.95" customHeight="1" x14ac:dyDescent="0.2">
      <c r="B26" s="37" t="s">
        <v>7</v>
      </c>
      <c r="C26" s="38">
        <v>43404</v>
      </c>
      <c r="D26" s="155"/>
      <c r="E26" s="155"/>
      <c r="F26" s="155"/>
      <c r="G26" s="155"/>
      <c r="H26" s="155"/>
      <c r="I26" s="155"/>
      <c r="J26" s="155"/>
      <c r="K26" s="155"/>
      <c r="L26" s="156"/>
    </row>
    <row r="27" spans="2:12" ht="15.95" customHeight="1" x14ac:dyDescent="0.2">
      <c r="B27" s="33" t="s">
        <v>8</v>
      </c>
      <c r="C27" s="34">
        <v>43405</v>
      </c>
      <c r="D27" s="61" t="s">
        <v>33</v>
      </c>
      <c r="E27" s="61" t="s">
        <v>33</v>
      </c>
      <c r="F27" s="43" t="s">
        <v>30</v>
      </c>
      <c r="G27" s="43" t="s">
        <v>30</v>
      </c>
      <c r="H27" s="43" t="s">
        <v>30</v>
      </c>
      <c r="I27" s="48"/>
      <c r="J27" s="41" t="s">
        <v>31</v>
      </c>
      <c r="K27" s="41" t="s">
        <v>31</v>
      </c>
      <c r="L27" s="75" t="s">
        <v>31</v>
      </c>
    </row>
    <row r="28" spans="2:12" ht="15.95" customHeight="1" x14ac:dyDescent="0.2">
      <c r="B28" s="33" t="s">
        <v>9</v>
      </c>
      <c r="C28" s="34">
        <v>43406</v>
      </c>
      <c r="D28" s="61" t="s">
        <v>33</v>
      </c>
      <c r="E28" s="61" t="s">
        <v>33</v>
      </c>
      <c r="F28" s="43" t="s">
        <v>30</v>
      </c>
      <c r="G28" s="43" t="s">
        <v>30</v>
      </c>
      <c r="H28" s="43" t="s">
        <v>30</v>
      </c>
      <c r="I28" s="48"/>
      <c r="J28" s="41" t="s">
        <v>31</v>
      </c>
      <c r="K28" s="41" t="s">
        <v>31</v>
      </c>
      <c r="L28" s="75" t="s">
        <v>31</v>
      </c>
    </row>
    <row r="29" spans="2:12" ht="15.95" customHeight="1" x14ac:dyDescent="0.2">
      <c r="B29" s="33" t="s">
        <v>10</v>
      </c>
      <c r="C29" s="34">
        <v>43407</v>
      </c>
      <c r="D29" s="61" t="s">
        <v>33</v>
      </c>
      <c r="E29" s="61" t="s">
        <v>33</v>
      </c>
      <c r="F29" s="43" t="s">
        <v>30</v>
      </c>
      <c r="G29" s="43" t="s">
        <v>30</v>
      </c>
      <c r="H29" s="43" t="s">
        <v>30</v>
      </c>
      <c r="I29" s="48"/>
      <c r="J29" s="41" t="s">
        <v>31</v>
      </c>
      <c r="K29" s="41" t="s">
        <v>31</v>
      </c>
      <c r="L29" s="75" t="s">
        <v>31</v>
      </c>
    </row>
    <row r="30" spans="2:12" ht="15.95" customHeight="1" x14ac:dyDescent="0.2">
      <c r="B30" s="37" t="s">
        <v>11</v>
      </c>
      <c r="C30" s="38">
        <v>43408</v>
      </c>
      <c r="D30" s="155"/>
      <c r="E30" s="155"/>
      <c r="F30" s="155"/>
      <c r="G30" s="155"/>
      <c r="H30" s="155"/>
      <c r="I30" s="155"/>
      <c r="J30" s="155"/>
      <c r="K30" s="155"/>
      <c r="L30" s="156"/>
    </row>
    <row r="31" spans="2:12" ht="15.95" customHeight="1" x14ac:dyDescent="0.2">
      <c r="B31" s="37" t="s">
        <v>12</v>
      </c>
      <c r="C31" s="38">
        <v>43409</v>
      </c>
      <c r="D31" s="155"/>
      <c r="E31" s="155"/>
      <c r="F31" s="155"/>
      <c r="G31" s="155"/>
      <c r="H31" s="155"/>
      <c r="I31" s="155"/>
      <c r="J31" s="155"/>
      <c r="K31" s="155"/>
      <c r="L31" s="156"/>
    </row>
    <row r="32" spans="2:12" ht="15.95" customHeight="1" x14ac:dyDescent="0.2">
      <c r="B32" s="33" t="s">
        <v>6</v>
      </c>
      <c r="C32" s="34">
        <v>43410</v>
      </c>
      <c r="D32" s="48"/>
      <c r="E32" s="48"/>
      <c r="F32" s="48"/>
      <c r="G32" s="48"/>
      <c r="H32" s="48"/>
      <c r="I32" s="48"/>
      <c r="J32" s="48"/>
      <c r="K32" s="48"/>
      <c r="L32" s="50"/>
    </row>
    <row r="33" spans="2:12" ht="15.95" customHeight="1" x14ac:dyDescent="0.2">
      <c r="B33" s="33" t="s">
        <v>7</v>
      </c>
      <c r="C33" s="34">
        <v>43411</v>
      </c>
      <c r="D33" s="48"/>
      <c r="E33" s="48"/>
      <c r="F33" s="48"/>
      <c r="G33" s="48"/>
      <c r="H33" s="48"/>
      <c r="I33" s="48"/>
      <c r="J33" s="48"/>
      <c r="K33" s="48"/>
      <c r="L33" s="50"/>
    </row>
    <row r="34" spans="2:12" ht="15.95" customHeight="1" x14ac:dyDescent="0.2">
      <c r="B34" s="33" t="s">
        <v>8</v>
      </c>
      <c r="C34" s="34">
        <v>43412</v>
      </c>
      <c r="D34" s="48"/>
      <c r="E34" s="48"/>
      <c r="F34" s="48"/>
      <c r="G34" s="48"/>
      <c r="H34" s="48"/>
      <c r="I34" s="48"/>
      <c r="J34" s="48"/>
      <c r="K34" s="48"/>
      <c r="L34" s="50"/>
    </row>
    <row r="35" spans="2:12" ht="15.95" customHeight="1" x14ac:dyDescent="0.2">
      <c r="B35" s="33" t="s">
        <v>9</v>
      </c>
      <c r="C35" s="34">
        <v>43413</v>
      </c>
      <c r="D35" s="48"/>
      <c r="E35" s="48"/>
      <c r="F35" s="48"/>
      <c r="G35" s="48"/>
      <c r="H35" s="48"/>
      <c r="I35" s="48"/>
      <c r="J35" s="48"/>
      <c r="K35" s="48"/>
      <c r="L35" s="50"/>
    </row>
    <row r="36" spans="2:12" ht="15.95" customHeight="1" x14ac:dyDescent="0.2">
      <c r="B36" s="33" t="s">
        <v>10</v>
      </c>
      <c r="C36" s="34">
        <v>43414</v>
      </c>
      <c r="D36" s="48"/>
      <c r="E36" s="48"/>
      <c r="F36" s="48"/>
      <c r="G36" s="48"/>
      <c r="H36" s="48"/>
      <c r="I36" s="48"/>
      <c r="J36" s="48"/>
      <c r="K36" s="48"/>
      <c r="L36" s="50"/>
    </row>
    <row r="37" spans="2:12" ht="15.95" customHeight="1" x14ac:dyDescent="0.2">
      <c r="B37" s="37" t="s">
        <v>11</v>
      </c>
      <c r="C37" s="38">
        <v>43415</v>
      </c>
      <c r="D37" s="155"/>
      <c r="E37" s="155"/>
      <c r="F37" s="155"/>
      <c r="G37" s="155"/>
      <c r="H37" s="155"/>
      <c r="I37" s="155"/>
      <c r="J37" s="155"/>
      <c r="K37" s="155"/>
      <c r="L37" s="156"/>
    </row>
    <row r="38" spans="2:12" ht="15.95" customHeight="1" x14ac:dyDescent="0.2">
      <c r="B38" s="37" t="s">
        <v>12</v>
      </c>
      <c r="C38" s="38">
        <v>43416</v>
      </c>
      <c r="D38" s="155"/>
      <c r="E38" s="155"/>
      <c r="F38" s="155"/>
      <c r="G38" s="155"/>
      <c r="H38" s="155"/>
      <c r="I38" s="155"/>
      <c r="J38" s="155"/>
      <c r="K38" s="155"/>
      <c r="L38" s="156"/>
    </row>
    <row r="39" spans="2:12" ht="15.95" customHeight="1" x14ac:dyDescent="0.2">
      <c r="B39" s="33" t="s">
        <v>6</v>
      </c>
      <c r="C39" s="34">
        <v>43417</v>
      </c>
      <c r="D39" s="61" t="s">
        <v>33</v>
      </c>
      <c r="E39" s="61" t="s">
        <v>33</v>
      </c>
      <c r="F39" s="43" t="s">
        <v>30</v>
      </c>
      <c r="G39" s="43" t="s">
        <v>30</v>
      </c>
      <c r="H39" s="43" t="s">
        <v>30</v>
      </c>
      <c r="I39" s="48"/>
      <c r="J39" s="41" t="s">
        <v>31</v>
      </c>
      <c r="K39" s="41" t="s">
        <v>31</v>
      </c>
      <c r="L39" s="75" t="s">
        <v>31</v>
      </c>
    </row>
    <row r="40" spans="2:12" ht="15.95" customHeight="1" x14ac:dyDescent="0.2">
      <c r="B40" s="33" t="s">
        <v>7</v>
      </c>
      <c r="C40" s="34">
        <v>43418</v>
      </c>
      <c r="D40" s="61" t="s">
        <v>33</v>
      </c>
      <c r="E40" s="61" t="s">
        <v>33</v>
      </c>
      <c r="F40" s="43" t="s">
        <v>30</v>
      </c>
      <c r="G40" s="43" t="s">
        <v>30</v>
      </c>
      <c r="H40" s="43" t="s">
        <v>30</v>
      </c>
      <c r="I40" s="48"/>
      <c r="J40" s="41" t="s">
        <v>31</v>
      </c>
      <c r="K40" s="41" t="s">
        <v>31</v>
      </c>
      <c r="L40" s="75" t="s">
        <v>31</v>
      </c>
    </row>
    <row r="41" spans="2:12" ht="15.95" customHeight="1" x14ac:dyDescent="0.2">
      <c r="B41" s="33" t="s">
        <v>8</v>
      </c>
      <c r="C41" s="34">
        <v>43419</v>
      </c>
      <c r="D41" s="61" t="s">
        <v>33</v>
      </c>
      <c r="E41" s="61" t="s">
        <v>33</v>
      </c>
      <c r="F41" s="43" t="s">
        <v>30</v>
      </c>
      <c r="G41" s="43" t="s">
        <v>30</v>
      </c>
      <c r="H41" s="43" t="s">
        <v>30</v>
      </c>
      <c r="I41" s="48"/>
      <c r="J41" s="41" t="s">
        <v>31</v>
      </c>
      <c r="K41" s="41" t="s">
        <v>31</v>
      </c>
      <c r="L41" s="75" t="s">
        <v>31</v>
      </c>
    </row>
    <row r="42" spans="2:12" ht="15.95" customHeight="1" x14ac:dyDescent="0.2">
      <c r="B42" s="33" t="s">
        <v>9</v>
      </c>
      <c r="C42" s="34">
        <v>43420</v>
      </c>
      <c r="D42" s="40" t="s">
        <v>29</v>
      </c>
      <c r="E42" s="40" t="s">
        <v>29</v>
      </c>
      <c r="F42" s="43" t="s">
        <v>30</v>
      </c>
      <c r="G42" s="43" t="s">
        <v>30</v>
      </c>
      <c r="H42" s="43" t="s">
        <v>30</v>
      </c>
      <c r="I42" s="48"/>
      <c r="J42" s="41" t="s">
        <v>31</v>
      </c>
      <c r="K42" s="41" t="s">
        <v>31</v>
      </c>
      <c r="L42" s="75" t="s">
        <v>31</v>
      </c>
    </row>
    <row r="43" spans="2:12" ht="15.95" customHeight="1" x14ac:dyDescent="0.2">
      <c r="B43" s="33" t="s">
        <v>10</v>
      </c>
      <c r="C43" s="34">
        <v>43421</v>
      </c>
      <c r="D43" s="40" t="s">
        <v>29</v>
      </c>
      <c r="E43" s="40" t="s">
        <v>29</v>
      </c>
      <c r="F43" s="43" t="s">
        <v>30</v>
      </c>
      <c r="G43" s="43" t="s">
        <v>30</v>
      </c>
      <c r="H43" s="43" t="s">
        <v>30</v>
      </c>
      <c r="I43" s="48"/>
      <c r="J43" s="41" t="s">
        <v>31</v>
      </c>
      <c r="K43" s="41" t="s">
        <v>31</v>
      </c>
      <c r="L43" s="75" t="s">
        <v>31</v>
      </c>
    </row>
    <row r="44" spans="2:12" ht="15.95" customHeight="1" x14ac:dyDescent="0.2">
      <c r="B44" s="37" t="s">
        <v>11</v>
      </c>
      <c r="C44" s="38">
        <v>43422</v>
      </c>
      <c r="D44" s="155"/>
      <c r="E44" s="155"/>
      <c r="F44" s="155"/>
      <c r="G44" s="155"/>
      <c r="H44" s="155"/>
      <c r="I44" s="155"/>
      <c r="J44" s="155"/>
      <c r="K44" s="155"/>
      <c r="L44" s="156"/>
    </row>
    <row r="45" spans="2:12" ht="15.95" customHeight="1" x14ac:dyDescent="0.2">
      <c r="B45" s="37" t="s">
        <v>12</v>
      </c>
      <c r="C45" s="38">
        <v>43423</v>
      </c>
      <c r="D45" s="155"/>
      <c r="E45" s="155"/>
      <c r="F45" s="155"/>
      <c r="G45" s="155"/>
      <c r="H45" s="155"/>
      <c r="I45" s="155"/>
      <c r="J45" s="155"/>
      <c r="K45" s="155"/>
      <c r="L45" s="156"/>
    </row>
    <row r="46" spans="2:12" ht="15.95" customHeight="1" x14ac:dyDescent="0.2">
      <c r="B46" s="33" t="s">
        <v>6</v>
      </c>
      <c r="C46" s="34">
        <v>43424</v>
      </c>
      <c r="D46" s="48"/>
      <c r="E46" s="48"/>
      <c r="F46" s="48"/>
      <c r="G46" s="48"/>
      <c r="H46" s="48"/>
      <c r="I46" s="48"/>
      <c r="J46" s="48"/>
      <c r="K46" s="48"/>
      <c r="L46" s="50"/>
    </row>
    <row r="47" spans="2:12" ht="15.95" customHeight="1" x14ac:dyDescent="0.2">
      <c r="B47" s="33" t="s">
        <v>7</v>
      </c>
      <c r="C47" s="34">
        <v>43425</v>
      </c>
      <c r="D47" s="48"/>
      <c r="E47" s="48"/>
      <c r="F47" s="48"/>
      <c r="G47" s="48"/>
      <c r="H47" s="48"/>
      <c r="I47" s="48"/>
      <c r="J47" s="48"/>
      <c r="K47" s="48"/>
      <c r="L47" s="50"/>
    </row>
    <row r="48" spans="2:12" ht="15.95" customHeight="1" x14ac:dyDescent="0.2">
      <c r="B48" s="33" t="s">
        <v>8</v>
      </c>
      <c r="C48" s="34">
        <v>43426</v>
      </c>
      <c r="D48" s="48"/>
      <c r="E48" s="48"/>
      <c r="F48" s="48"/>
      <c r="G48" s="48"/>
      <c r="H48" s="48"/>
      <c r="I48" s="48"/>
      <c r="J48" s="48"/>
      <c r="K48" s="48"/>
      <c r="L48" s="50"/>
    </row>
    <row r="49" spans="2:12" ht="15.95" customHeight="1" x14ac:dyDescent="0.2">
      <c r="B49" s="33" t="s">
        <v>9</v>
      </c>
      <c r="C49" s="34">
        <v>43427</v>
      </c>
      <c r="D49" s="48"/>
      <c r="E49" s="48"/>
      <c r="F49" s="48"/>
      <c r="G49" s="48"/>
      <c r="H49" s="48"/>
      <c r="I49" s="48"/>
      <c r="J49" s="48"/>
      <c r="K49" s="48"/>
      <c r="L49" s="50"/>
    </row>
    <row r="50" spans="2:12" ht="15.95" customHeight="1" x14ac:dyDescent="0.2">
      <c r="B50" s="33" t="s">
        <v>10</v>
      </c>
      <c r="C50" s="34">
        <v>43428</v>
      </c>
      <c r="D50" s="48"/>
      <c r="E50" s="48"/>
      <c r="F50" s="48"/>
      <c r="G50" s="48"/>
      <c r="H50" s="48"/>
      <c r="I50" s="48"/>
      <c r="J50" s="48"/>
      <c r="K50" s="48"/>
      <c r="L50" s="50"/>
    </row>
    <row r="51" spans="2:12" ht="15.95" customHeight="1" x14ac:dyDescent="0.2">
      <c r="B51" s="37" t="s">
        <v>11</v>
      </c>
      <c r="C51" s="38">
        <v>43429</v>
      </c>
      <c r="D51" s="155"/>
      <c r="E51" s="155"/>
      <c r="F51" s="155"/>
      <c r="G51" s="155"/>
      <c r="H51" s="155"/>
      <c r="I51" s="155"/>
      <c r="J51" s="155"/>
      <c r="K51" s="155"/>
      <c r="L51" s="156"/>
    </row>
    <row r="52" spans="2:12" ht="15.95" customHeight="1" x14ac:dyDescent="0.2">
      <c r="B52" s="37" t="s">
        <v>12</v>
      </c>
      <c r="C52" s="38">
        <v>43430</v>
      </c>
      <c r="D52" s="155"/>
      <c r="E52" s="155"/>
      <c r="F52" s="155"/>
      <c r="G52" s="155"/>
      <c r="H52" s="155"/>
      <c r="I52" s="155"/>
      <c r="J52" s="155"/>
      <c r="K52" s="155"/>
      <c r="L52" s="156"/>
    </row>
    <row r="53" spans="2:12" ht="15.95" customHeight="1" x14ac:dyDescent="0.2">
      <c r="B53" s="33" t="s">
        <v>6</v>
      </c>
      <c r="C53" s="34">
        <v>43431</v>
      </c>
      <c r="D53" s="40" t="s">
        <v>29</v>
      </c>
      <c r="E53" s="40" t="s">
        <v>29</v>
      </c>
      <c r="F53" s="40" t="s">
        <v>29</v>
      </c>
      <c r="G53" s="43" t="s">
        <v>30</v>
      </c>
      <c r="H53" s="43" t="s">
        <v>30</v>
      </c>
      <c r="I53" s="42"/>
      <c r="J53" s="41" t="s">
        <v>31</v>
      </c>
      <c r="K53" s="41" t="s">
        <v>31</v>
      </c>
      <c r="L53" s="75" t="s">
        <v>31</v>
      </c>
    </row>
    <row r="54" spans="2:12" ht="15.95" customHeight="1" x14ac:dyDescent="0.2">
      <c r="B54" s="33" t="s">
        <v>7</v>
      </c>
      <c r="C54" s="34">
        <v>43432</v>
      </c>
      <c r="D54" s="40" t="s">
        <v>29</v>
      </c>
      <c r="E54" s="40" t="s">
        <v>29</v>
      </c>
      <c r="F54" s="43" t="s">
        <v>30</v>
      </c>
      <c r="G54" s="43" t="s">
        <v>30</v>
      </c>
      <c r="H54" s="43" t="s">
        <v>30</v>
      </c>
      <c r="I54" s="42"/>
      <c r="J54" s="41" t="s">
        <v>31</v>
      </c>
      <c r="K54" s="41" t="s">
        <v>31</v>
      </c>
      <c r="L54" s="78"/>
    </row>
    <row r="55" spans="2:12" ht="15.95" customHeight="1" x14ac:dyDescent="0.2">
      <c r="B55" s="39" t="s">
        <v>8</v>
      </c>
      <c r="C55" s="34">
        <v>43433</v>
      </c>
      <c r="D55" s="40" t="s">
        <v>29</v>
      </c>
      <c r="E55" s="40" t="s">
        <v>29</v>
      </c>
      <c r="F55" s="43" t="s">
        <v>30</v>
      </c>
      <c r="G55" s="43" t="s">
        <v>30</v>
      </c>
      <c r="H55" s="43" t="s">
        <v>30</v>
      </c>
      <c r="I55" s="42"/>
      <c r="J55" s="51" t="s">
        <v>32</v>
      </c>
      <c r="K55" s="51" t="s">
        <v>32</v>
      </c>
      <c r="L55" s="79" t="s">
        <v>32</v>
      </c>
    </row>
    <row r="56" spans="2:12" ht="15.95" customHeight="1" x14ac:dyDescent="0.2">
      <c r="B56" s="33" t="s">
        <v>9</v>
      </c>
      <c r="C56" s="34">
        <v>43434</v>
      </c>
      <c r="D56" s="40" t="s">
        <v>29</v>
      </c>
      <c r="E56" s="40" t="s">
        <v>29</v>
      </c>
      <c r="F56" s="43" t="s">
        <v>30</v>
      </c>
      <c r="G56" s="43" t="s">
        <v>30</v>
      </c>
      <c r="H56" s="43" t="s">
        <v>30</v>
      </c>
      <c r="I56" s="42"/>
      <c r="J56" s="51" t="s">
        <v>32</v>
      </c>
      <c r="K56" s="51" t="s">
        <v>32</v>
      </c>
      <c r="L56" s="79" t="s">
        <v>32</v>
      </c>
    </row>
    <row r="57" spans="2:12" ht="15.95" customHeight="1" x14ac:dyDescent="0.2">
      <c r="B57" s="33" t="s">
        <v>10</v>
      </c>
      <c r="C57" s="34">
        <v>43435</v>
      </c>
      <c r="D57" s="40" t="s">
        <v>29</v>
      </c>
      <c r="E57" s="40" t="s">
        <v>29</v>
      </c>
      <c r="F57" s="43" t="s">
        <v>30</v>
      </c>
      <c r="G57" s="43" t="s">
        <v>30</v>
      </c>
      <c r="H57" s="43" t="s">
        <v>30</v>
      </c>
      <c r="I57" s="42"/>
      <c r="J57" s="51" t="s">
        <v>32</v>
      </c>
      <c r="K57" s="51" t="s">
        <v>32</v>
      </c>
      <c r="L57" s="76"/>
    </row>
    <row r="58" spans="2:12" ht="15.95" customHeight="1" x14ac:dyDescent="0.2">
      <c r="B58" s="37" t="s">
        <v>11</v>
      </c>
      <c r="C58" s="38">
        <v>43436</v>
      </c>
      <c r="D58" s="155"/>
      <c r="E58" s="155"/>
      <c r="F58" s="155"/>
      <c r="G58" s="155"/>
      <c r="H58" s="155"/>
      <c r="I58" s="155"/>
      <c r="J58" s="155"/>
      <c r="K58" s="155"/>
      <c r="L58" s="156"/>
    </row>
    <row r="59" spans="2:12" ht="15.95" customHeight="1" x14ac:dyDescent="0.2">
      <c r="B59" s="37" t="s">
        <v>12</v>
      </c>
      <c r="C59" s="38">
        <v>43437</v>
      </c>
      <c r="D59" s="155"/>
      <c r="E59" s="155"/>
      <c r="F59" s="155"/>
      <c r="G59" s="155"/>
      <c r="H59" s="155"/>
      <c r="I59" s="155"/>
      <c r="J59" s="155"/>
      <c r="K59" s="155"/>
      <c r="L59" s="156"/>
    </row>
    <row r="60" spans="2:12" ht="15.95" customHeight="1" x14ac:dyDescent="0.2">
      <c r="B60" s="39" t="s">
        <v>6</v>
      </c>
      <c r="C60" s="34">
        <v>43438</v>
      </c>
      <c r="D60" s="40" t="s">
        <v>29</v>
      </c>
      <c r="E60" s="40" t="s">
        <v>29</v>
      </c>
      <c r="F60" s="43" t="s">
        <v>30</v>
      </c>
      <c r="G60" s="43" t="s">
        <v>30</v>
      </c>
      <c r="H60" s="43" t="s">
        <v>30</v>
      </c>
      <c r="I60" s="42"/>
      <c r="J60" s="51" t="s">
        <v>32</v>
      </c>
      <c r="K60" s="51" t="s">
        <v>32</v>
      </c>
      <c r="L60" s="76"/>
    </row>
    <row r="61" spans="2:12" ht="15.95" customHeight="1" x14ac:dyDescent="0.2">
      <c r="B61" s="39" t="s">
        <v>7</v>
      </c>
      <c r="C61" s="34">
        <v>43439</v>
      </c>
      <c r="D61" s="40" t="s">
        <v>29</v>
      </c>
      <c r="E61" s="40" t="s">
        <v>29</v>
      </c>
      <c r="F61" s="43" t="s">
        <v>30</v>
      </c>
      <c r="G61" s="43" t="s">
        <v>30</v>
      </c>
      <c r="H61" s="43" t="s">
        <v>30</v>
      </c>
      <c r="I61" s="42"/>
      <c r="J61" s="51" t="s">
        <v>32</v>
      </c>
      <c r="K61" s="51" t="s">
        <v>32</v>
      </c>
      <c r="L61" s="76"/>
    </row>
    <row r="62" spans="2:12" ht="15.95" customHeight="1" x14ac:dyDescent="0.2">
      <c r="B62" s="39" t="s">
        <v>8</v>
      </c>
      <c r="C62" s="34">
        <v>43440</v>
      </c>
      <c r="D62" s="40" t="s">
        <v>29</v>
      </c>
      <c r="E62" s="40" t="s">
        <v>29</v>
      </c>
      <c r="F62" s="43" t="s">
        <v>30</v>
      </c>
      <c r="G62" s="43" t="s">
        <v>30</v>
      </c>
      <c r="H62" s="43" t="s">
        <v>30</v>
      </c>
      <c r="I62" s="42"/>
      <c r="J62" s="51" t="s">
        <v>32</v>
      </c>
      <c r="K62" s="51" t="s">
        <v>32</v>
      </c>
      <c r="L62" s="76"/>
    </row>
    <row r="63" spans="2:12" ht="15.95" customHeight="1" x14ac:dyDescent="0.2">
      <c r="B63" s="37" t="s">
        <v>9</v>
      </c>
      <c r="C63" s="38">
        <v>43441</v>
      </c>
      <c r="D63" s="155"/>
      <c r="E63" s="155"/>
      <c r="F63" s="155"/>
      <c r="G63" s="155"/>
      <c r="H63" s="155"/>
      <c r="I63" s="155"/>
      <c r="J63" s="155"/>
      <c r="K63" s="155"/>
      <c r="L63" s="156"/>
    </row>
    <row r="64" spans="2:12" ht="15.95" customHeight="1" x14ac:dyDescent="0.2">
      <c r="B64" s="46" t="s">
        <v>10</v>
      </c>
      <c r="C64" s="47">
        <v>43442</v>
      </c>
      <c r="D64" s="142" t="s">
        <v>72</v>
      </c>
      <c r="E64" s="142"/>
      <c r="F64" s="142"/>
      <c r="G64" s="142"/>
      <c r="H64" s="142"/>
      <c r="I64" s="142"/>
      <c r="J64" s="142"/>
      <c r="K64" s="142"/>
      <c r="L64" s="143"/>
    </row>
    <row r="65" spans="2:12" ht="15.95" customHeight="1" x14ac:dyDescent="0.2">
      <c r="B65" s="37" t="s">
        <v>11</v>
      </c>
      <c r="C65" s="38">
        <v>43443</v>
      </c>
      <c r="D65" s="155"/>
      <c r="E65" s="155"/>
      <c r="F65" s="155"/>
      <c r="G65" s="155"/>
      <c r="H65" s="155"/>
      <c r="I65" s="155"/>
      <c r="J65" s="155"/>
      <c r="K65" s="155"/>
      <c r="L65" s="156"/>
    </row>
    <row r="66" spans="2:12" ht="15.95" customHeight="1" x14ac:dyDescent="0.2">
      <c r="B66" s="37" t="s">
        <v>12</v>
      </c>
      <c r="C66" s="38">
        <v>43444</v>
      </c>
      <c r="D66" s="155"/>
      <c r="E66" s="155"/>
      <c r="F66" s="155"/>
      <c r="G66" s="155"/>
      <c r="H66" s="155"/>
      <c r="I66" s="155"/>
      <c r="J66" s="155"/>
      <c r="K66" s="155"/>
      <c r="L66" s="156"/>
    </row>
    <row r="67" spans="2:12" ht="15.95" customHeight="1" x14ac:dyDescent="0.2">
      <c r="B67" s="39" t="s">
        <v>6</v>
      </c>
      <c r="C67" s="34">
        <v>43445</v>
      </c>
      <c r="D67" s="40" t="s">
        <v>29</v>
      </c>
      <c r="E67" s="40" t="s">
        <v>29</v>
      </c>
      <c r="F67" s="43" t="s">
        <v>30</v>
      </c>
      <c r="G67" s="43" t="s">
        <v>30</v>
      </c>
      <c r="H67" s="43" t="s">
        <v>30</v>
      </c>
      <c r="I67" s="48"/>
      <c r="J67" s="51" t="s">
        <v>32</v>
      </c>
      <c r="K67" s="51" t="s">
        <v>32</v>
      </c>
      <c r="L67" s="76"/>
    </row>
    <row r="68" spans="2:12" ht="15.95" customHeight="1" x14ac:dyDescent="0.2">
      <c r="B68" s="39" t="s">
        <v>7</v>
      </c>
      <c r="C68" s="34">
        <v>43446</v>
      </c>
      <c r="D68" s="40" t="s">
        <v>29</v>
      </c>
      <c r="E68" s="40" t="s">
        <v>29</v>
      </c>
      <c r="F68" s="43" t="s">
        <v>30</v>
      </c>
      <c r="G68" s="43" t="s">
        <v>30</v>
      </c>
      <c r="H68" s="43" t="s">
        <v>30</v>
      </c>
      <c r="I68" s="48"/>
      <c r="J68" s="51" t="s">
        <v>32</v>
      </c>
      <c r="K68" s="51" t="s">
        <v>32</v>
      </c>
      <c r="L68" s="76"/>
    </row>
    <row r="69" spans="2:12" ht="15.95" customHeight="1" x14ac:dyDescent="0.2">
      <c r="B69" s="39" t="s">
        <v>8</v>
      </c>
      <c r="C69" s="34">
        <v>43447</v>
      </c>
      <c r="D69" s="40" t="s">
        <v>29</v>
      </c>
      <c r="E69" s="40" t="s">
        <v>29</v>
      </c>
      <c r="F69" s="43" t="s">
        <v>30</v>
      </c>
      <c r="G69" s="43" t="s">
        <v>30</v>
      </c>
      <c r="H69" s="43" t="s">
        <v>30</v>
      </c>
      <c r="I69" s="48"/>
      <c r="J69" s="51" t="s">
        <v>32</v>
      </c>
      <c r="K69" s="51" t="s">
        <v>32</v>
      </c>
      <c r="L69" s="76"/>
    </row>
    <row r="70" spans="2:12" ht="15.95" customHeight="1" x14ac:dyDescent="0.2">
      <c r="B70" s="39" t="s">
        <v>9</v>
      </c>
      <c r="C70" s="34">
        <v>43448</v>
      </c>
      <c r="D70" s="40" t="s">
        <v>29</v>
      </c>
      <c r="E70" s="40" t="s">
        <v>29</v>
      </c>
      <c r="F70" s="43" t="s">
        <v>30</v>
      </c>
      <c r="G70" s="43" t="s">
        <v>30</v>
      </c>
      <c r="H70" s="35"/>
      <c r="I70" s="48"/>
      <c r="J70" s="51" t="s">
        <v>32</v>
      </c>
      <c r="K70" s="51" t="s">
        <v>32</v>
      </c>
      <c r="L70" s="76"/>
    </row>
    <row r="71" spans="2:12" ht="15.95" customHeight="1" thickBot="1" x14ac:dyDescent="0.25">
      <c r="B71" s="82" t="s">
        <v>10</v>
      </c>
      <c r="C71" s="83">
        <v>43449</v>
      </c>
      <c r="D71" s="25"/>
      <c r="E71" s="25"/>
      <c r="F71" s="84"/>
      <c r="G71" s="84"/>
      <c r="H71" s="25"/>
      <c r="I71" s="84"/>
      <c r="J71" s="25"/>
      <c r="K71" s="25"/>
      <c r="L71" s="85"/>
    </row>
    <row r="72" spans="2:12" s="9" customFormat="1" ht="15.95" customHeight="1" x14ac:dyDescent="0.2">
      <c r="B72" s="157" t="s">
        <v>60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9"/>
    </row>
    <row r="73" spans="2:12" s="9" customFormat="1" ht="15.95" customHeight="1" thickBot="1" x14ac:dyDescent="0.25">
      <c r="B73" s="136"/>
      <c r="C73" s="137"/>
      <c r="D73" s="137"/>
      <c r="E73" s="137"/>
      <c r="F73" s="137"/>
      <c r="G73" s="137"/>
      <c r="H73" s="137"/>
      <c r="I73" s="137"/>
      <c r="J73" s="137"/>
      <c r="K73" s="137"/>
      <c r="L73" s="138"/>
    </row>
    <row r="74" spans="2:12" s="9" customFormat="1" ht="15.95" customHeight="1" x14ac:dyDescent="0.2">
      <c r="B74" s="133" t="s">
        <v>59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5"/>
    </row>
    <row r="75" spans="2:12" s="9" customFormat="1" ht="15.95" customHeight="1" thickBot="1" x14ac:dyDescent="0.25"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8"/>
    </row>
    <row r="76" spans="2:12" s="9" customFormat="1" ht="12" customHeight="1" x14ac:dyDescent="0.2">
      <c r="B76" s="10"/>
      <c r="C76" s="11"/>
      <c r="D76" s="5"/>
      <c r="E76" s="5"/>
      <c r="F76" s="5"/>
      <c r="G76" s="5"/>
      <c r="H76" s="5"/>
      <c r="I76" s="5"/>
      <c r="J76" s="5"/>
      <c r="K76" s="5"/>
    </row>
    <row r="77" spans="2:12" s="9" customFormat="1" ht="12" customHeight="1" x14ac:dyDescent="0.2">
      <c r="B77" s="12"/>
      <c r="C77" s="11"/>
      <c r="D77" s="5"/>
      <c r="E77" s="5"/>
      <c r="F77" s="5"/>
      <c r="G77" s="5"/>
      <c r="H77" s="5"/>
      <c r="I77" s="5"/>
      <c r="J77" s="5"/>
      <c r="K77" s="5"/>
    </row>
    <row r="78" spans="2:12" s="9" customFormat="1" ht="12" customHeight="1" x14ac:dyDescent="0.2">
      <c r="B78" s="12"/>
      <c r="C78" s="5"/>
      <c r="D78" s="5"/>
      <c r="E78" s="5"/>
      <c r="F78" s="5"/>
      <c r="G78" s="5"/>
      <c r="H78" s="5"/>
      <c r="I78" s="5"/>
      <c r="J78" s="5"/>
      <c r="K78" s="5"/>
    </row>
    <row r="79" spans="2:12" s="9" customFormat="1" ht="12" customHeight="1" x14ac:dyDescent="0.2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2" s="9" customFormat="1" ht="12" customHeight="1" x14ac:dyDescent="0.2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2" ht="12" customHeight="1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6"/>
    </row>
    <row r="82" spans="2:12" ht="12" customHeight="1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6"/>
    </row>
    <row r="83" spans="2:12" ht="12" customHeight="1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6"/>
    </row>
    <row r="84" spans="2:12" ht="12" customHeight="1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6"/>
    </row>
    <row r="85" spans="2:12" ht="12" customHeight="1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6"/>
    </row>
    <row r="86" spans="2:12" ht="12" customHeight="1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6"/>
    </row>
    <row r="87" spans="2:12" ht="12" customHeight="1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6"/>
    </row>
    <row r="88" spans="2:12" ht="12" customHeight="1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6"/>
    </row>
    <row r="89" spans="2:12" ht="12" customHeight="1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6"/>
    </row>
    <row r="90" spans="2:12" ht="12" customHeight="1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6"/>
    </row>
    <row r="91" spans="2:12" ht="12" customHeight="1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6"/>
    </row>
    <row r="92" spans="2:12" ht="12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6"/>
    </row>
    <row r="93" spans="2:12" ht="12" customHeight="1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6"/>
    </row>
    <row r="94" spans="2:12" ht="12" customHeight="1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6"/>
    </row>
    <row r="95" spans="2:12" ht="12" customHeigh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6"/>
    </row>
    <row r="96" spans="2:12" ht="12" customHeight="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6"/>
    </row>
    <row r="97" spans="2:12" ht="12" customHeight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6"/>
    </row>
    <row r="98" spans="2:12" ht="12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6"/>
    </row>
    <row r="99" spans="2:12" ht="12" customHeight="1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6"/>
    </row>
    <row r="100" spans="2:12" ht="12" customHeigh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6"/>
    </row>
    <row r="101" spans="2:12" ht="12" customHeigh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6"/>
    </row>
    <row r="102" spans="2:12" ht="12" customHeight="1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6"/>
    </row>
    <row r="103" spans="2:12" ht="12" customHeight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6"/>
    </row>
    <row r="104" spans="2:12" ht="12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6"/>
    </row>
    <row r="105" spans="2:12" ht="12" customHeight="1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6"/>
    </row>
    <row r="106" spans="2:12" ht="12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6"/>
    </row>
    <row r="107" spans="2:12" ht="12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6"/>
    </row>
    <row r="108" spans="2:12" ht="12" customHeigh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6"/>
    </row>
    <row r="109" spans="2:12" ht="12" customHeigh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6"/>
    </row>
    <row r="110" spans="2:12" ht="12" customHeigh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6"/>
    </row>
    <row r="111" spans="2:12" ht="12" customHeigh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6"/>
    </row>
    <row r="112" spans="2:12" ht="12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6"/>
    </row>
    <row r="113" spans="2:12" ht="12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6"/>
    </row>
    <row r="114" spans="2:12" ht="12" customHeight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6"/>
    </row>
    <row r="115" spans="2:12" ht="12" customHeight="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2:12" ht="12" customHeight="1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2:12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2:12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2:12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2:12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2:12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2:12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2:12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2:12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2:12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2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2:12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2:12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2:11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2:11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2:11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2:1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2:11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2:11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2:11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2:11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2:11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2:11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2:11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2:11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2:11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2:11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2:11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2:11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2:11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2:11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2:11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2:11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2:11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2:11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2:11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2:11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2:11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2:11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2:11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2:11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2:11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2:11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2:11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2:11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2:11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2:11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2:11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2:11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2:11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2:11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2:11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2:11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2:11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2:11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2:11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2:11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2:11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2:11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2:11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2:11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2:11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2:11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2:11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2:11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2:11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2:11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2:11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2:11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2:11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2:11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2:11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2:11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2:11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2:11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2:11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2:11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2:11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2:11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2:11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2:11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2:11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2:11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2:11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2:11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2:11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2:11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2:11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2:11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2:11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2:11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2:11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2:11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2:11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2:11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2:11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2:11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2:11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2:11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2:11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2:11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2:11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2:11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2:11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2:11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2:11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2:11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2:11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2:11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2:11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2:11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2:11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2:11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2:11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2:11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2:11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2:11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2:11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2:11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2:11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2:11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2:11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2:11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2:11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2:11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2:11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2:11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2:11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2:11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2:11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2:11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2:11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2:11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2:11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2:11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2:11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2:11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2:11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2:11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2:11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2:11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2:11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2:11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2:11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2:11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2:11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2:11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2:11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2:11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2:11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2:11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2:11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2:11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2:11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2:11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2:11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2:11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2:11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2:11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2:11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2:11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2:11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2:11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2:11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2:11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2:11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2:11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2:11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2:11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2:11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2:11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2:11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2:11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2:11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2:11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2:11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2:11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2:11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2:11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2:11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2:11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2:11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2:11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2:11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2:11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2:11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2:11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2:11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2:11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2:11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2:11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2:11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2:11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2:11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2:11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2:11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2:11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2:11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2:11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2:11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2:11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2:11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2:11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2:11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2:11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2:11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2:11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2:11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2:11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2:11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2:11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2:11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2:11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2:11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2:11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2:11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2:11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2:11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2:11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2:11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2:11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2:11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2:11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2:11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2:11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2:11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2:11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2:11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2:11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2:11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2:11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2:11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2:11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2:11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2:11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2:11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2:11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2:11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2:11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2:11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2:11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2:11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2:11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2:11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2:11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2:11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2:11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2:11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2:11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2:11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2:11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2:11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2:11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2:11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2:11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2:11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2:11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2:11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2:11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2:11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2:11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2:11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2:11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2:11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2:11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2:11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2:11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2:11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2:11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2:11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2:11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2:11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2:11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2:11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2:11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2:11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2:11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2:11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2:11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2:11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2:11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2:11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2:11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2:11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2:11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2:11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2:11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2:11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2:11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2:11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2:11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2:11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2:11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2:11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2:11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2:11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2:11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2:11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2:11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2:11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2:11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2:11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2:11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2:11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2:11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2:11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2:11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2:11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2:11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2:11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2:11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2:11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2:11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2:11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2:11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2:11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2:11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2:11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2:11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2:11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2:11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2:11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2:11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2:11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2:11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2:11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2:11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2:11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2:11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2:11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2:11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2:11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2:11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2:11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2:11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2:11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2:11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2:11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2:11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2:11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2:11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2:11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2:11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2:11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2:11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2:11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2:11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2:11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2:11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2:11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2:11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2:11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2:11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2:11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2:11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2:11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2:11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2:11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2:11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2:11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2:11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2:11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2:11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2:11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2:11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2:11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2:11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2:11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2:11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2:11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2:11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2:11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2:11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2:11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2:11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2:11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2:11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2:11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2:11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2:11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2:11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2:11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2:11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2:11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2:11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2:11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2:11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2:11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2:11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2:11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2:11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2:11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2:11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2:11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2:11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2:11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2:11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2:11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2:11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2:11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2:11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2:11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2:11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2:11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2:11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2:11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2:11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2:11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2:11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2:11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2:11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2:11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2:11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2:11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2:11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2:11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2:11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2:11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2:11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2:11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2:11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2:11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2:11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2:11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2:11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2:11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2:11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2:11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2:11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2:11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2:11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2:11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2:11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2:11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2:11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2:11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2:11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2:11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2:11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2:11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2:11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2:11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2:11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2:11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2:11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2:11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2:11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2:11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2:11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2:11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2:11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2:11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2:11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2:11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2:11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2:11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2:11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2:11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2:11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2:11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2:11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2:11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2:11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2:11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2:11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2:11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2:11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2:11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2:11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2:11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2:11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2:11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2:11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2:11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2:11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2:11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2:11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2:11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</row>
    <row r="594" spans="2:11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</row>
    <row r="595" spans="2:11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</row>
    <row r="596" spans="2:11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</row>
    <row r="597" spans="2:11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</row>
    <row r="598" spans="2:11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</row>
    <row r="599" spans="2:11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</row>
    <row r="600" spans="2:11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</row>
    <row r="601" spans="2:11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</row>
    <row r="602" spans="2:11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</row>
    <row r="603" spans="2:11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</row>
    <row r="604" spans="2:11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</row>
    <row r="605" spans="2:11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</row>
    <row r="606" spans="2:11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</row>
    <row r="607" spans="2:11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</row>
    <row r="608" spans="2:11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</row>
    <row r="609" spans="2:11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</row>
    <row r="610" spans="2:11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</row>
    <row r="611" spans="2:11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</row>
    <row r="612" spans="2:11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</row>
    <row r="613" spans="2:11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</row>
    <row r="614" spans="2:11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</row>
    <row r="615" spans="2:11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</row>
    <row r="616" spans="2:11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</row>
    <row r="617" spans="2:11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</row>
    <row r="618" spans="2:11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</row>
    <row r="619" spans="2:11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</row>
    <row r="620" spans="2:11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</row>
    <row r="621" spans="2:11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</row>
    <row r="622" spans="2:11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</row>
    <row r="623" spans="2:11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</row>
    <row r="624" spans="2:11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</row>
    <row r="625" spans="2:11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</row>
    <row r="626" spans="2:11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</row>
    <row r="627" spans="2:11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</row>
    <row r="628" spans="2:11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</row>
    <row r="629" spans="2:11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</row>
    <row r="630" spans="2:11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</row>
    <row r="631" spans="2:11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</row>
    <row r="632" spans="2:11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</row>
    <row r="633" spans="2:11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</row>
    <row r="634" spans="2:11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</row>
    <row r="635" spans="2:11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</row>
    <row r="636" spans="2:11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</row>
    <row r="637" spans="2:11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</row>
    <row r="638" spans="2:11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</row>
    <row r="639" spans="2:11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</row>
    <row r="640" spans="2:11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</row>
    <row r="641" spans="2:11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</row>
    <row r="642" spans="2:11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</row>
    <row r="643" spans="2:11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</row>
    <row r="644" spans="2:11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</row>
    <row r="645" spans="2:11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</row>
    <row r="646" spans="2:11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</row>
    <row r="647" spans="2:11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</row>
    <row r="648" spans="2:11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</row>
    <row r="649" spans="2:11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</row>
    <row r="650" spans="2:11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</row>
    <row r="651" spans="2:11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</row>
    <row r="652" spans="2:11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</row>
    <row r="653" spans="2:11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</row>
    <row r="654" spans="2:11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</row>
    <row r="655" spans="2:11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</row>
    <row r="656" spans="2:11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</row>
    <row r="657" spans="2:11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</row>
    <row r="658" spans="2:11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</row>
    <row r="659" spans="2:11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</row>
    <row r="660" spans="2:11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</row>
    <row r="661" spans="2:11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</row>
    <row r="662" spans="2:11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</row>
    <row r="663" spans="2:11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</row>
    <row r="664" spans="2:11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</row>
    <row r="665" spans="2:11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</row>
    <row r="666" spans="2:11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</row>
    <row r="667" spans="2:11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</row>
    <row r="668" spans="2:11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</row>
    <row r="669" spans="2:11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</row>
    <row r="670" spans="2:11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5"/>
    </row>
    <row r="671" spans="2:11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5"/>
    </row>
    <row r="672" spans="2:11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5"/>
    </row>
    <row r="673" spans="2:11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5"/>
    </row>
    <row r="674" spans="2:11" x14ac:dyDescent="0.2">
      <c r="B674" s="5"/>
      <c r="C674" s="5"/>
      <c r="D674" s="5"/>
      <c r="E674" s="5"/>
      <c r="F674" s="5"/>
      <c r="G674" s="5"/>
      <c r="H674" s="5"/>
      <c r="I674" s="5"/>
      <c r="J674" s="5"/>
      <c r="K674" s="5"/>
    </row>
    <row r="675" spans="2:11" x14ac:dyDescent="0.2">
      <c r="B675" s="5"/>
      <c r="C675" s="5"/>
      <c r="D675" s="5"/>
      <c r="E675" s="5"/>
      <c r="F675" s="5"/>
      <c r="G675" s="5"/>
      <c r="H675" s="5"/>
      <c r="I675" s="5"/>
      <c r="J675" s="5"/>
      <c r="K675" s="5"/>
    </row>
    <row r="676" spans="2:11" x14ac:dyDescent="0.2">
      <c r="B676" s="5"/>
      <c r="C676" s="5"/>
      <c r="D676" s="5"/>
      <c r="E676" s="5"/>
      <c r="F676" s="5"/>
      <c r="G676" s="5"/>
      <c r="H676" s="5"/>
      <c r="I676" s="5"/>
      <c r="J676" s="5"/>
      <c r="K676" s="5"/>
    </row>
    <row r="677" spans="2:11" x14ac:dyDescent="0.2">
      <c r="B677" s="5"/>
      <c r="C677" s="5"/>
      <c r="D677" s="5"/>
      <c r="E677" s="5"/>
      <c r="F677" s="5"/>
      <c r="G677" s="5"/>
      <c r="H677" s="5"/>
      <c r="I677" s="5"/>
      <c r="J677" s="5"/>
      <c r="K677" s="5"/>
    </row>
    <row r="678" spans="2:11" x14ac:dyDescent="0.2">
      <c r="B678" s="5"/>
      <c r="C678" s="5"/>
      <c r="D678" s="5"/>
      <c r="E678" s="5"/>
      <c r="F678" s="5"/>
      <c r="G678" s="5"/>
      <c r="H678" s="5"/>
      <c r="I678" s="5"/>
      <c r="J678" s="5"/>
      <c r="K678" s="5"/>
    </row>
    <row r="679" spans="2:11" x14ac:dyDescent="0.2">
      <c r="B679" s="5"/>
      <c r="C679" s="5"/>
      <c r="D679" s="5"/>
      <c r="E679" s="5"/>
      <c r="F679" s="5"/>
      <c r="G679" s="5"/>
      <c r="H679" s="5"/>
      <c r="I679" s="5"/>
      <c r="J679" s="5"/>
      <c r="K679" s="5"/>
    </row>
    <row r="680" spans="2:11" x14ac:dyDescent="0.2">
      <c r="B680" s="5"/>
      <c r="C680" s="5"/>
      <c r="D680" s="5"/>
      <c r="E680" s="5"/>
      <c r="F680" s="5"/>
      <c r="G680" s="5"/>
      <c r="H680" s="5"/>
      <c r="I680" s="5"/>
      <c r="J680" s="5"/>
      <c r="K680" s="5"/>
    </row>
    <row r="681" spans="2:11" x14ac:dyDescent="0.2">
      <c r="B681" s="5"/>
      <c r="C681" s="5"/>
      <c r="D681" s="5"/>
      <c r="E681" s="5"/>
      <c r="F681" s="5"/>
      <c r="G681" s="5"/>
      <c r="H681" s="5"/>
      <c r="I681" s="5"/>
      <c r="J681" s="5"/>
      <c r="K681" s="5"/>
    </row>
    <row r="682" spans="2:11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5"/>
    </row>
    <row r="683" spans="2:11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5"/>
    </row>
    <row r="684" spans="2:11" x14ac:dyDescent="0.2">
      <c r="B684" s="5"/>
      <c r="C684" s="5"/>
      <c r="D684" s="5"/>
      <c r="E684" s="5"/>
      <c r="F684" s="5"/>
      <c r="G684" s="5"/>
      <c r="H684" s="5"/>
      <c r="I684" s="5"/>
      <c r="J684" s="5"/>
      <c r="K684" s="5"/>
    </row>
    <row r="685" spans="2:11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5"/>
    </row>
    <row r="686" spans="2:11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5"/>
    </row>
    <row r="687" spans="2:11" x14ac:dyDescent="0.2">
      <c r="B687" s="5"/>
      <c r="C687" s="5"/>
      <c r="D687" s="5"/>
      <c r="E687" s="5"/>
      <c r="F687" s="5"/>
      <c r="G687" s="5"/>
      <c r="H687" s="5"/>
      <c r="I687" s="5"/>
      <c r="J687" s="5"/>
      <c r="K687" s="5"/>
    </row>
    <row r="688" spans="2:11" x14ac:dyDescent="0.2">
      <c r="B688" s="5"/>
      <c r="C688" s="5"/>
      <c r="D688" s="5"/>
      <c r="E688" s="5"/>
      <c r="F688" s="5"/>
      <c r="G688" s="5"/>
      <c r="H688" s="5"/>
      <c r="I688" s="5"/>
      <c r="J688" s="5"/>
      <c r="K688" s="5"/>
    </row>
    <row r="689" spans="2:11" x14ac:dyDescent="0.2">
      <c r="B689" s="5"/>
      <c r="C689" s="5"/>
      <c r="D689" s="5"/>
      <c r="E689" s="5"/>
      <c r="F689" s="5"/>
      <c r="G689" s="5"/>
      <c r="H689" s="5"/>
      <c r="I689" s="5"/>
      <c r="J689" s="5"/>
      <c r="K689" s="5"/>
    </row>
    <row r="690" spans="2:11" x14ac:dyDescent="0.2">
      <c r="B690" s="5"/>
      <c r="C690" s="5"/>
      <c r="D690" s="5"/>
      <c r="E690" s="5"/>
      <c r="F690" s="5"/>
      <c r="G690" s="5"/>
      <c r="H690" s="5"/>
      <c r="I690" s="5"/>
      <c r="J690" s="5"/>
      <c r="K690" s="5"/>
    </row>
    <row r="691" spans="2:11" x14ac:dyDescent="0.2">
      <c r="B691" s="5"/>
      <c r="C691" s="5"/>
      <c r="D691" s="5"/>
      <c r="E691" s="5"/>
      <c r="F691" s="5"/>
      <c r="G691" s="5"/>
      <c r="H691" s="5"/>
      <c r="I691" s="5"/>
      <c r="J691" s="5"/>
      <c r="K691" s="5"/>
    </row>
    <row r="692" spans="2:11" x14ac:dyDescent="0.2">
      <c r="B692" s="5"/>
      <c r="C692" s="5"/>
      <c r="D692" s="5"/>
      <c r="E692" s="5"/>
      <c r="F692" s="5"/>
      <c r="G692" s="5"/>
      <c r="H692" s="5"/>
      <c r="I692" s="5"/>
      <c r="J692" s="5"/>
      <c r="K692" s="5"/>
    </row>
    <row r="693" spans="2:11" x14ac:dyDescent="0.2">
      <c r="B693" s="5"/>
      <c r="C693" s="5"/>
      <c r="D693" s="5"/>
      <c r="E693" s="5"/>
      <c r="F693" s="5"/>
      <c r="G693" s="5"/>
      <c r="H693" s="5"/>
      <c r="I693" s="5"/>
      <c r="J693" s="5"/>
      <c r="K693" s="5"/>
    </row>
    <row r="694" spans="2:11" x14ac:dyDescent="0.2">
      <c r="B694" s="5"/>
      <c r="C694" s="5"/>
      <c r="D694" s="5"/>
      <c r="E694" s="5"/>
      <c r="F694" s="5"/>
      <c r="G694" s="5"/>
      <c r="H694" s="5"/>
      <c r="I694" s="5"/>
      <c r="J694" s="5"/>
      <c r="K694" s="5"/>
    </row>
    <row r="695" spans="2:11" x14ac:dyDescent="0.2">
      <c r="B695" s="5"/>
      <c r="C695" s="5"/>
      <c r="D695" s="5"/>
      <c r="E695" s="5"/>
      <c r="F695" s="5"/>
      <c r="G695" s="5"/>
      <c r="H695" s="5"/>
      <c r="I695" s="5"/>
      <c r="J695" s="5"/>
      <c r="K695" s="5"/>
    </row>
    <row r="696" spans="2:11" x14ac:dyDescent="0.2">
      <c r="B696" s="5"/>
      <c r="C696" s="5"/>
      <c r="D696" s="5"/>
      <c r="E696" s="5"/>
      <c r="F696" s="5"/>
      <c r="G696" s="5"/>
      <c r="H696" s="5"/>
      <c r="I696" s="5"/>
      <c r="J696" s="5"/>
      <c r="K696" s="5"/>
    </row>
    <row r="697" spans="2:11" x14ac:dyDescent="0.2">
      <c r="B697" s="5"/>
      <c r="C697" s="5"/>
      <c r="D697" s="5"/>
      <c r="E697" s="5"/>
      <c r="F697" s="5"/>
      <c r="G697" s="5"/>
      <c r="H697" s="5"/>
      <c r="I697" s="5"/>
      <c r="J697" s="5"/>
      <c r="K697" s="5"/>
    </row>
    <row r="698" spans="2:11" x14ac:dyDescent="0.2">
      <c r="B698" s="5"/>
      <c r="C698" s="5"/>
      <c r="D698" s="5"/>
      <c r="E698" s="5"/>
      <c r="F698" s="5"/>
      <c r="G698" s="5"/>
      <c r="H698" s="5"/>
      <c r="I698" s="5"/>
      <c r="J698" s="5"/>
      <c r="K698" s="5"/>
    </row>
    <row r="699" spans="2:11" x14ac:dyDescent="0.2">
      <c r="B699" s="5"/>
      <c r="C699" s="5"/>
      <c r="D699" s="5"/>
      <c r="E699" s="5"/>
      <c r="F699" s="5"/>
      <c r="G699" s="5"/>
      <c r="H699" s="5"/>
      <c r="I699" s="5"/>
      <c r="J699" s="5"/>
      <c r="K699" s="5"/>
    </row>
    <row r="700" spans="2:11" x14ac:dyDescent="0.2">
      <c r="B700" s="5"/>
      <c r="C700" s="5"/>
      <c r="D700" s="5"/>
      <c r="E700" s="5"/>
      <c r="F700" s="5"/>
      <c r="G700" s="5"/>
      <c r="H700" s="5"/>
      <c r="I700" s="5"/>
      <c r="J700" s="5"/>
      <c r="K700" s="5"/>
    </row>
    <row r="701" spans="2:11" x14ac:dyDescent="0.2">
      <c r="B701" s="5"/>
      <c r="C701" s="5"/>
      <c r="D701" s="5"/>
      <c r="E701" s="5"/>
      <c r="F701" s="5"/>
      <c r="G701" s="5"/>
      <c r="H701" s="5"/>
      <c r="I701" s="5"/>
      <c r="J701" s="5"/>
      <c r="K701" s="5"/>
    </row>
    <row r="702" spans="2:11" x14ac:dyDescent="0.2">
      <c r="B702" s="5"/>
      <c r="C702" s="5"/>
      <c r="D702" s="5"/>
      <c r="E702" s="5"/>
      <c r="F702" s="5"/>
      <c r="G702" s="5"/>
      <c r="H702" s="5"/>
      <c r="I702" s="5"/>
      <c r="J702" s="5"/>
      <c r="K702" s="5"/>
    </row>
    <row r="703" spans="2:11" x14ac:dyDescent="0.2">
      <c r="B703" s="5"/>
      <c r="C703" s="5"/>
      <c r="D703" s="5"/>
      <c r="E703" s="5"/>
      <c r="F703" s="5"/>
      <c r="G703" s="5"/>
      <c r="H703" s="5"/>
      <c r="I703" s="5"/>
      <c r="J703" s="5"/>
      <c r="K703" s="5"/>
    </row>
    <row r="704" spans="2:11" x14ac:dyDescent="0.2">
      <c r="B704" s="5"/>
      <c r="C704" s="5"/>
      <c r="D704" s="5"/>
      <c r="E704" s="5"/>
      <c r="F704" s="5"/>
      <c r="G704" s="5"/>
      <c r="H704" s="5"/>
      <c r="I704" s="5"/>
      <c r="J704" s="5"/>
      <c r="K704" s="5"/>
    </row>
    <row r="705" spans="2:11" x14ac:dyDescent="0.2">
      <c r="B705" s="5"/>
      <c r="C705" s="5"/>
      <c r="D705" s="5"/>
      <c r="E705" s="5"/>
      <c r="F705" s="5"/>
      <c r="G705" s="5"/>
      <c r="H705" s="5"/>
      <c r="I705" s="5"/>
      <c r="J705" s="5"/>
      <c r="K705" s="5"/>
    </row>
    <row r="706" spans="2:11" x14ac:dyDescent="0.2">
      <c r="B706" s="5"/>
      <c r="C706" s="5"/>
      <c r="D706" s="5"/>
      <c r="E706" s="5"/>
      <c r="F706" s="5"/>
      <c r="G706" s="5"/>
      <c r="H706" s="5"/>
      <c r="I706" s="5"/>
      <c r="J706" s="5"/>
      <c r="K706" s="5"/>
    </row>
    <row r="707" spans="2:11" x14ac:dyDescent="0.2">
      <c r="B707" s="5"/>
      <c r="C707" s="5"/>
      <c r="D707" s="5"/>
      <c r="E707" s="5"/>
      <c r="F707" s="5"/>
      <c r="G707" s="5"/>
      <c r="H707" s="5"/>
      <c r="I707" s="5"/>
      <c r="J707" s="5"/>
      <c r="K707" s="5"/>
    </row>
    <row r="708" spans="2:11" x14ac:dyDescent="0.2">
      <c r="B708" s="5"/>
      <c r="C708" s="5"/>
      <c r="D708" s="5"/>
      <c r="E708" s="5"/>
      <c r="F708" s="5"/>
      <c r="G708" s="5"/>
      <c r="H708" s="5"/>
      <c r="I708" s="5"/>
      <c r="J708" s="5"/>
      <c r="K708" s="5"/>
    </row>
    <row r="709" spans="2:11" x14ac:dyDescent="0.2">
      <c r="B709" s="5"/>
      <c r="C709" s="5"/>
      <c r="D709" s="5"/>
      <c r="E709" s="5"/>
      <c r="F709" s="5"/>
      <c r="G709" s="5"/>
      <c r="H709" s="5"/>
      <c r="I709" s="5"/>
      <c r="J709" s="5"/>
      <c r="K709" s="5"/>
    </row>
    <row r="710" spans="2:11" x14ac:dyDescent="0.2">
      <c r="B710" s="5"/>
      <c r="C710" s="5"/>
      <c r="D710" s="5"/>
      <c r="E710" s="5"/>
      <c r="F710" s="5"/>
      <c r="G710" s="5"/>
      <c r="H710" s="5"/>
      <c r="I710" s="5"/>
      <c r="J710" s="5"/>
      <c r="K710" s="5"/>
    </row>
    <row r="711" spans="2:11" x14ac:dyDescent="0.2">
      <c r="B711" s="5"/>
      <c r="C711" s="5"/>
      <c r="D711" s="5"/>
      <c r="E711" s="5"/>
      <c r="F711" s="5"/>
      <c r="G711" s="5"/>
      <c r="H711" s="5"/>
      <c r="I711" s="5"/>
      <c r="J711" s="5"/>
      <c r="K711" s="5"/>
    </row>
    <row r="712" spans="2:11" x14ac:dyDescent="0.2">
      <c r="B712" s="5"/>
      <c r="C712" s="5"/>
      <c r="D712" s="5"/>
      <c r="E712" s="5"/>
      <c r="F712" s="5"/>
      <c r="G712" s="5"/>
      <c r="H712" s="5"/>
      <c r="I712" s="5"/>
      <c r="J712" s="5"/>
      <c r="K712" s="5"/>
    </row>
    <row r="713" spans="2:11" x14ac:dyDescent="0.2">
      <c r="B713" s="5"/>
      <c r="C713" s="5"/>
      <c r="D713" s="5"/>
      <c r="E713" s="5"/>
      <c r="F713" s="5"/>
      <c r="G713" s="5"/>
      <c r="H713" s="5"/>
      <c r="I713" s="5"/>
      <c r="J713" s="5"/>
      <c r="K713" s="5"/>
    </row>
    <row r="714" spans="2:11" x14ac:dyDescent="0.2">
      <c r="B714" s="5"/>
      <c r="C714" s="5"/>
      <c r="D714" s="5"/>
      <c r="E714" s="5"/>
      <c r="F714" s="5"/>
      <c r="G714" s="5"/>
      <c r="H714" s="5"/>
      <c r="I714" s="5"/>
      <c r="J714" s="5"/>
      <c r="K714" s="5"/>
    </row>
    <row r="715" spans="2:11" x14ac:dyDescent="0.2">
      <c r="B715" s="5"/>
      <c r="C715" s="5"/>
      <c r="D715" s="5"/>
      <c r="E715" s="5"/>
      <c r="F715" s="5"/>
      <c r="G715" s="5"/>
      <c r="H715" s="5"/>
      <c r="I715" s="5"/>
      <c r="J715" s="5"/>
      <c r="K715" s="5"/>
    </row>
    <row r="716" spans="2:11" x14ac:dyDescent="0.2">
      <c r="B716" s="5"/>
      <c r="C716" s="5"/>
      <c r="D716" s="5"/>
      <c r="E716" s="5"/>
      <c r="F716" s="5"/>
      <c r="G716" s="5"/>
      <c r="H716" s="5"/>
      <c r="I716" s="5"/>
      <c r="J716" s="5"/>
      <c r="K716" s="5"/>
    </row>
    <row r="717" spans="2:11" x14ac:dyDescent="0.2">
      <c r="B717" s="5"/>
      <c r="C717" s="5"/>
      <c r="D717" s="5"/>
      <c r="E717" s="5"/>
      <c r="F717" s="5"/>
      <c r="G717" s="5"/>
      <c r="H717" s="5"/>
      <c r="I717" s="5"/>
      <c r="J717" s="5"/>
      <c r="K717" s="5"/>
    </row>
    <row r="718" spans="2:11" x14ac:dyDescent="0.2">
      <c r="B718" s="5"/>
      <c r="C718" s="5"/>
      <c r="D718" s="5"/>
      <c r="E718" s="5"/>
      <c r="F718" s="5"/>
      <c r="G718" s="5"/>
      <c r="H718" s="5"/>
      <c r="I718" s="5"/>
      <c r="J718" s="5"/>
      <c r="K718" s="5"/>
    </row>
    <row r="719" spans="2:11" x14ac:dyDescent="0.2">
      <c r="B719" s="5"/>
      <c r="C719" s="5"/>
      <c r="D719" s="5"/>
      <c r="E719" s="5"/>
      <c r="F719" s="5"/>
      <c r="G719" s="5"/>
      <c r="H719" s="5"/>
      <c r="I719" s="5"/>
      <c r="J719" s="5"/>
      <c r="K719" s="5"/>
    </row>
    <row r="720" spans="2:11" x14ac:dyDescent="0.2">
      <c r="B720" s="5"/>
      <c r="C720" s="5"/>
      <c r="D720" s="5"/>
      <c r="E720" s="5"/>
      <c r="F720" s="5"/>
      <c r="G720" s="5"/>
      <c r="H720" s="5"/>
      <c r="I720" s="5"/>
      <c r="J720" s="5"/>
      <c r="K720" s="5"/>
    </row>
    <row r="721" spans="2:11" x14ac:dyDescent="0.2">
      <c r="B721" s="5"/>
      <c r="C721" s="5"/>
      <c r="D721" s="5"/>
      <c r="E721" s="5"/>
      <c r="F721" s="5"/>
      <c r="G721" s="5"/>
      <c r="H721" s="5"/>
      <c r="I721" s="5"/>
      <c r="J721" s="5"/>
      <c r="K721" s="5"/>
    </row>
    <row r="722" spans="2:11" x14ac:dyDescent="0.2">
      <c r="B722" s="5"/>
      <c r="C722" s="5"/>
      <c r="D722" s="5"/>
      <c r="E722" s="5"/>
      <c r="F722" s="5"/>
      <c r="G722" s="5"/>
      <c r="H722" s="5"/>
      <c r="I722" s="5"/>
      <c r="J722" s="5"/>
      <c r="K722" s="5"/>
    </row>
    <row r="723" spans="2:11" x14ac:dyDescent="0.2">
      <c r="B723" s="5"/>
      <c r="C723" s="5"/>
      <c r="D723" s="5"/>
      <c r="E723" s="5"/>
      <c r="F723" s="5"/>
      <c r="G723" s="5"/>
      <c r="H723" s="5"/>
      <c r="I723" s="5"/>
      <c r="J723" s="5"/>
      <c r="K723" s="5"/>
    </row>
    <row r="724" spans="2:11" x14ac:dyDescent="0.2">
      <c r="B724" s="5"/>
      <c r="C724" s="5"/>
      <c r="D724" s="5"/>
      <c r="E724" s="5"/>
      <c r="F724" s="5"/>
      <c r="G724" s="5"/>
      <c r="H724" s="5"/>
      <c r="I724" s="5"/>
      <c r="J724" s="5"/>
      <c r="K724" s="5"/>
    </row>
    <row r="725" spans="2:11" x14ac:dyDescent="0.2">
      <c r="B725" s="5"/>
      <c r="C725" s="5"/>
      <c r="D725" s="5"/>
      <c r="E725" s="5"/>
      <c r="F725" s="5"/>
      <c r="G725" s="5"/>
      <c r="H725" s="5"/>
      <c r="I725" s="5"/>
      <c r="J725" s="5"/>
      <c r="K725" s="5"/>
    </row>
    <row r="726" spans="2:11" x14ac:dyDescent="0.2">
      <c r="B726" s="5"/>
      <c r="C726" s="5"/>
      <c r="D726" s="5"/>
      <c r="E726" s="5"/>
      <c r="F726" s="5"/>
      <c r="G726" s="5"/>
      <c r="H726" s="5"/>
      <c r="I726" s="5"/>
      <c r="J726" s="5"/>
      <c r="K726" s="5"/>
    </row>
    <row r="727" spans="2:11" x14ac:dyDescent="0.2">
      <c r="B727" s="5"/>
      <c r="C727" s="5"/>
      <c r="D727" s="5"/>
      <c r="E727" s="5"/>
      <c r="F727" s="5"/>
      <c r="G727" s="5"/>
      <c r="H727" s="5"/>
      <c r="I727" s="5"/>
      <c r="J727" s="5"/>
      <c r="K727" s="5"/>
    </row>
    <row r="728" spans="2:11" x14ac:dyDescent="0.2">
      <c r="B728" s="5"/>
      <c r="C728" s="5"/>
      <c r="D728" s="5"/>
      <c r="E728" s="5"/>
      <c r="F728" s="5"/>
      <c r="G728" s="5"/>
      <c r="H728" s="5"/>
      <c r="I728" s="5"/>
      <c r="J728" s="5"/>
      <c r="K728" s="5"/>
    </row>
    <row r="729" spans="2:11" x14ac:dyDescent="0.2">
      <c r="B729" s="5"/>
      <c r="C729" s="5"/>
      <c r="D729" s="5"/>
      <c r="E729" s="5"/>
      <c r="F729" s="5"/>
      <c r="G729" s="5"/>
      <c r="H729" s="5"/>
      <c r="I729" s="5"/>
      <c r="J729" s="5"/>
      <c r="K729" s="5"/>
    </row>
    <row r="730" spans="2:11" x14ac:dyDescent="0.2">
      <c r="B730" s="5"/>
      <c r="C730" s="5"/>
      <c r="D730" s="5"/>
      <c r="E730" s="5"/>
      <c r="F730" s="5"/>
      <c r="G730" s="5"/>
      <c r="H730" s="5"/>
      <c r="I730" s="5"/>
      <c r="J730" s="5"/>
      <c r="K730" s="5"/>
    </row>
    <row r="731" spans="2:11" x14ac:dyDescent="0.2">
      <c r="B731" s="5"/>
      <c r="C731" s="5"/>
      <c r="D731" s="5"/>
      <c r="E731" s="5"/>
      <c r="F731" s="5"/>
      <c r="G731" s="5"/>
      <c r="H731" s="5"/>
      <c r="I731" s="5"/>
      <c r="J731" s="5"/>
      <c r="K731" s="5"/>
    </row>
    <row r="732" spans="2:11" x14ac:dyDescent="0.2">
      <c r="B732" s="5"/>
      <c r="C732" s="5"/>
      <c r="D732" s="5"/>
      <c r="E732" s="5"/>
      <c r="F732" s="5"/>
      <c r="G732" s="5"/>
      <c r="H732" s="5"/>
      <c r="I732" s="5"/>
      <c r="J732" s="5"/>
      <c r="K732" s="5"/>
    </row>
    <row r="733" spans="2:11" x14ac:dyDescent="0.2">
      <c r="B733" s="5"/>
      <c r="C733" s="5"/>
      <c r="D733" s="5"/>
      <c r="E733" s="5"/>
      <c r="F733" s="5"/>
      <c r="G733" s="5"/>
      <c r="H733" s="5"/>
      <c r="I733" s="5"/>
      <c r="J733" s="5"/>
      <c r="K733" s="5"/>
    </row>
    <row r="734" spans="2:11" x14ac:dyDescent="0.2">
      <c r="B734" s="5"/>
      <c r="C734" s="5"/>
      <c r="D734" s="5"/>
      <c r="E734" s="5"/>
      <c r="F734" s="5"/>
      <c r="G734" s="5"/>
      <c r="H734" s="5"/>
      <c r="I734" s="5"/>
      <c r="J734" s="5"/>
      <c r="K734" s="5"/>
    </row>
    <row r="735" spans="2:11" x14ac:dyDescent="0.2">
      <c r="B735" s="5"/>
      <c r="C735" s="5"/>
      <c r="D735" s="5"/>
      <c r="E735" s="5"/>
      <c r="F735" s="5"/>
      <c r="G735" s="5"/>
      <c r="H735" s="5"/>
      <c r="I735" s="5"/>
      <c r="J735" s="5"/>
      <c r="K735" s="5"/>
    </row>
    <row r="736" spans="2:11" x14ac:dyDescent="0.2">
      <c r="B736" s="5"/>
      <c r="C736" s="5"/>
      <c r="D736" s="5"/>
      <c r="E736" s="5"/>
      <c r="F736" s="5"/>
      <c r="G736" s="5"/>
      <c r="H736" s="5"/>
      <c r="I736" s="5"/>
      <c r="J736" s="5"/>
      <c r="K736" s="5"/>
    </row>
    <row r="737" spans="2:11" x14ac:dyDescent="0.2">
      <c r="B737" s="5"/>
      <c r="C737" s="5"/>
      <c r="D737" s="5"/>
      <c r="E737" s="5"/>
      <c r="F737" s="5"/>
      <c r="G737" s="5"/>
      <c r="H737" s="5"/>
      <c r="I737" s="5"/>
      <c r="J737" s="5"/>
      <c r="K737" s="5"/>
    </row>
    <row r="738" spans="2:11" x14ac:dyDescent="0.2">
      <c r="B738" s="5"/>
      <c r="C738" s="5"/>
      <c r="D738" s="5"/>
      <c r="E738" s="5"/>
      <c r="F738" s="5"/>
      <c r="G738" s="5"/>
      <c r="H738" s="5"/>
      <c r="I738" s="5"/>
      <c r="J738" s="5"/>
      <c r="K738" s="5"/>
    </row>
    <row r="739" spans="2:11" x14ac:dyDescent="0.2">
      <c r="B739" s="5"/>
      <c r="C739" s="5"/>
      <c r="D739" s="5"/>
      <c r="E739" s="5"/>
      <c r="F739" s="5"/>
      <c r="G739" s="5"/>
      <c r="H739" s="5"/>
      <c r="I739" s="5"/>
      <c r="J739" s="5"/>
      <c r="K739" s="5"/>
    </row>
    <row r="740" spans="2:11" x14ac:dyDescent="0.2">
      <c r="B740" s="5"/>
      <c r="C740" s="5"/>
      <c r="D740" s="5"/>
      <c r="E740" s="5"/>
      <c r="F740" s="5"/>
      <c r="G740" s="5"/>
      <c r="H740" s="5"/>
      <c r="I740" s="5"/>
      <c r="J740" s="5"/>
      <c r="K740" s="5"/>
    </row>
    <row r="741" spans="2:11" x14ac:dyDescent="0.2">
      <c r="B741" s="5"/>
      <c r="C741" s="5"/>
      <c r="D741" s="5"/>
      <c r="E741" s="5"/>
      <c r="F741" s="5"/>
      <c r="G741" s="5"/>
      <c r="H741" s="5"/>
      <c r="I741" s="5"/>
      <c r="J741" s="5"/>
      <c r="K741" s="5"/>
    </row>
    <row r="742" spans="2:11" x14ac:dyDescent="0.2">
      <c r="B742" s="5"/>
      <c r="C742" s="5"/>
      <c r="D742" s="5"/>
      <c r="E742" s="5"/>
      <c r="F742" s="5"/>
      <c r="G742" s="5"/>
      <c r="H742" s="5"/>
      <c r="I742" s="5"/>
      <c r="J742" s="5"/>
      <c r="K742" s="5"/>
    </row>
    <row r="743" spans="2:11" x14ac:dyDescent="0.2">
      <c r="B743" s="5"/>
      <c r="C743" s="5"/>
      <c r="D743" s="5"/>
      <c r="E743" s="5"/>
      <c r="F743" s="5"/>
      <c r="G743" s="5"/>
      <c r="H743" s="5"/>
      <c r="I743" s="5"/>
      <c r="J743" s="5"/>
      <c r="K743" s="5"/>
    </row>
    <row r="744" spans="2:11" x14ac:dyDescent="0.2">
      <c r="B744" s="5"/>
      <c r="C744" s="5"/>
      <c r="D744" s="5"/>
      <c r="E744" s="5"/>
      <c r="F744" s="5"/>
      <c r="G744" s="5"/>
      <c r="H744" s="5"/>
      <c r="I744" s="5"/>
      <c r="J744" s="5"/>
      <c r="K744" s="5"/>
    </row>
    <row r="745" spans="2:11" x14ac:dyDescent="0.2">
      <c r="B745" s="5"/>
      <c r="C745" s="5"/>
      <c r="D745" s="5"/>
      <c r="E745" s="5"/>
      <c r="F745" s="5"/>
      <c r="G745" s="5"/>
      <c r="H745" s="5"/>
      <c r="I745" s="5"/>
      <c r="J745" s="5"/>
      <c r="K745" s="5"/>
    </row>
    <row r="746" spans="2:11" x14ac:dyDescent="0.2">
      <c r="B746" s="5"/>
      <c r="C746" s="5"/>
      <c r="D746" s="5"/>
      <c r="E746" s="5"/>
      <c r="F746" s="5"/>
      <c r="G746" s="5"/>
      <c r="H746" s="5"/>
      <c r="I746" s="5"/>
      <c r="J746" s="5"/>
      <c r="K746" s="5"/>
    </row>
    <row r="747" spans="2:11" x14ac:dyDescent="0.2">
      <c r="B747" s="5"/>
      <c r="C747" s="5"/>
      <c r="D747" s="5"/>
      <c r="E747" s="5"/>
      <c r="F747" s="5"/>
      <c r="G747" s="5"/>
      <c r="H747" s="5"/>
      <c r="I747" s="5"/>
      <c r="J747" s="5"/>
      <c r="K747" s="5"/>
    </row>
    <row r="748" spans="2:11" x14ac:dyDescent="0.2">
      <c r="B748" s="5"/>
      <c r="C748" s="5"/>
      <c r="D748" s="5"/>
      <c r="E748" s="5"/>
      <c r="F748" s="5"/>
      <c r="G748" s="5"/>
      <c r="H748" s="5"/>
      <c r="I748" s="5"/>
      <c r="J748" s="5"/>
      <c r="K748" s="5"/>
    </row>
    <row r="749" spans="2:11" x14ac:dyDescent="0.2">
      <c r="B749" s="5"/>
      <c r="C749" s="5"/>
      <c r="D749" s="5"/>
      <c r="E749" s="5"/>
      <c r="F749" s="5"/>
      <c r="G749" s="5"/>
      <c r="H749" s="5"/>
      <c r="I749" s="5"/>
      <c r="J749" s="5"/>
      <c r="K749" s="5"/>
    </row>
    <row r="750" spans="2:11" x14ac:dyDescent="0.2">
      <c r="B750" s="5"/>
      <c r="C750" s="5"/>
      <c r="D750" s="5"/>
      <c r="E750" s="5"/>
      <c r="F750" s="5"/>
      <c r="G750" s="5"/>
      <c r="H750" s="5"/>
      <c r="I750" s="5"/>
      <c r="J750" s="5"/>
      <c r="K750" s="5"/>
    </row>
    <row r="751" spans="2:11" x14ac:dyDescent="0.2">
      <c r="B751" s="5"/>
      <c r="C751" s="5"/>
      <c r="D751" s="5"/>
      <c r="E751" s="5"/>
      <c r="F751" s="5"/>
      <c r="G751" s="5"/>
      <c r="H751" s="5"/>
      <c r="I751" s="5"/>
      <c r="J751" s="5"/>
      <c r="K751" s="5"/>
    </row>
    <row r="752" spans="2:11" x14ac:dyDescent="0.2">
      <c r="B752" s="5"/>
      <c r="C752" s="5"/>
      <c r="D752" s="5"/>
      <c r="E752" s="5"/>
      <c r="F752" s="5"/>
      <c r="G752" s="5"/>
      <c r="H752" s="5"/>
      <c r="I752" s="5"/>
      <c r="J752" s="5"/>
      <c r="K752" s="5"/>
    </row>
    <row r="753" spans="2:11" x14ac:dyDescent="0.2">
      <c r="B753" s="5"/>
      <c r="C753" s="5"/>
      <c r="D753" s="5"/>
      <c r="E753" s="5"/>
      <c r="F753" s="5"/>
      <c r="G753" s="5"/>
      <c r="H753" s="5"/>
      <c r="I753" s="5"/>
      <c r="J753" s="5"/>
      <c r="K753" s="5"/>
    </row>
    <row r="754" spans="2:11" x14ac:dyDescent="0.2">
      <c r="B754" s="5"/>
      <c r="C754" s="5"/>
      <c r="D754" s="5"/>
      <c r="E754" s="5"/>
      <c r="F754" s="5"/>
      <c r="G754" s="5"/>
      <c r="H754" s="5"/>
      <c r="I754" s="5"/>
      <c r="J754" s="5"/>
      <c r="K754" s="5"/>
    </row>
    <row r="755" spans="2:11" x14ac:dyDescent="0.2">
      <c r="B755" s="5"/>
      <c r="C755" s="5"/>
      <c r="D755" s="5"/>
      <c r="E755" s="5"/>
      <c r="F755" s="5"/>
      <c r="G755" s="5"/>
      <c r="H755" s="5"/>
      <c r="I755" s="5"/>
      <c r="J755" s="5"/>
      <c r="K755" s="5"/>
    </row>
    <row r="756" spans="2:11" x14ac:dyDescent="0.2">
      <c r="B756" s="5"/>
      <c r="C756" s="5"/>
      <c r="D756" s="5"/>
      <c r="E756" s="5"/>
      <c r="F756" s="5"/>
      <c r="G756" s="5"/>
      <c r="H756" s="5"/>
      <c r="I756" s="5"/>
      <c r="J756" s="5"/>
      <c r="K756" s="5"/>
    </row>
    <row r="757" spans="2:11" x14ac:dyDescent="0.2">
      <c r="B757" s="5"/>
      <c r="C757" s="5"/>
      <c r="D757" s="5"/>
      <c r="E757" s="5"/>
      <c r="F757" s="5"/>
      <c r="G757" s="5"/>
      <c r="H757" s="5"/>
      <c r="I757" s="5"/>
      <c r="J757" s="5"/>
      <c r="K757" s="5"/>
    </row>
    <row r="758" spans="2:11" x14ac:dyDescent="0.2">
      <c r="B758" s="5"/>
      <c r="C758" s="5"/>
      <c r="D758" s="5"/>
      <c r="E758" s="5"/>
      <c r="F758" s="5"/>
      <c r="G758" s="5"/>
      <c r="H758" s="5"/>
      <c r="I758" s="5"/>
      <c r="J758" s="5"/>
      <c r="K758" s="5"/>
    </row>
    <row r="759" spans="2:11" x14ac:dyDescent="0.2">
      <c r="B759" s="5"/>
      <c r="C759" s="5"/>
      <c r="D759" s="5"/>
      <c r="E759" s="5"/>
      <c r="F759" s="5"/>
      <c r="G759" s="5"/>
      <c r="H759" s="5"/>
      <c r="I759" s="5"/>
      <c r="J759" s="5"/>
      <c r="K759" s="5"/>
    </row>
    <row r="760" spans="2:11" x14ac:dyDescent="0.2">
      <c r="B760" s="5"/>
      <c r="C760" s="5"/>
      <c r="D760" s="5"/>
      <c r="E760" s="5"/>
      <c r="F760" s="5"/>
      <c r="G760" s="5"/>
      <c r="H760" s="5"/>
      <c r="I760" s="5"/>
      <c r="J760" s="5"/>
      <c r="K760" s="5"/>
    </row>
    <row r="761" spans="2:11" x14ac:dyDescent="0.2">
      <c r="B761" s="5"/>
      <c r="C761" s="5"/>
      <c r="D761" s="5"/>
      <c r="E761" s="5"/>
      <c r="F761" s="5"/>
      <c r="G761" s="5"/>
      <c r="H761" s="5"/>
      <c r="I761" s="5"/>
      <c r="J761" s="5"/>
      <c r="K761" s="5"/>
    </row>
    <row r="762" spans="2:11" x14ac:dyDescent="0.2">
      <c r="B762" s="5"/>
      <c r="C762" s="5"/>
      <c r="D762" s="5"/>
      <c r="E762" s="5"/>
      <c r="F762" s="5"/>
      <c r="G762" s="5"/>
      <c r="H762" s="5"/>
      <c r="I762" s="5"/>
      <c r="J762" s="5"/>
      <c r="K762" s="5"/>
    </row>
    <row r="763" spans="2:11" x14ac:dyDescent="0.2">
      <c r="B763" s="5"/>
      <c r="C763" s="5"/>
      <c r="D763" s="5"/>
      <c r="E763" s="5"/>
      <c r="F763" s="5"/>
      <c r="G763" s="5"/>
      <c r="H763" s="5"/>
      <c r="I763" s="5"/>
      <c r="J763" s="5"/>
      <c r="K763" s="5"/>
    </row>
    <row r="764" spans="2:11" x14ac:dyDescent="0.2">
      <c r="B764" s="5"/>
      <c r="C764" s="5"/>
      <c r="D764" s="5"/>
      <c r="E764" s="5"/>
      <c r="F764" s="5"/>
      <c r="G764" s="5"/>
      <c r="H764" s="5"/>
      <c r="I764" s="5"/>
      <c r="J764" s="5"/>
      <c r="K764" s="5"/>
    </row>
    <row r="765" spans="2:11" x14ac:dyDescent="0.2">
      <c r="B765" s="5"/>
      <c r="C765" s="5"/>
      <c r="D765" s="5"/>
      <c r="E765" s="5"/>
      <c r="F765" s="5"/>
      <c r="G765" s="5"/>
      <c r="H765" s="5"/>
      <c r="I765" s="5"/>
      <c r="J765" s="5"/>
      <c r="K765" s="5"/>
    </row>
    <row r="766" spans="2:11" x14ac:dyDescent="0.2">
      <c r="B766" s="5"/>
      <c r="C766" s="5"/>
      <c r="D766" s="5"/>
      <c r="E766" s="5"/>
      <c r="F766" s="5"/>
      <c r="G766" s="5"/>
      <c r="H766" s="5"/>
      <c r="I766" s="5"/>
      <c r="J766" s="5"/>
      <c r="K766" s="5"/>
    </row>
    <row r="767" spans="2:11" x14ac:dyDescent="0.2">
      <c r="B767" s="5"/>
      <c r="C767" s="5"/>
      <c r="D767" s="5"/>
      <c r="E767" s="5"/>
      <c r="F767" s="5"/>
      <c r="G767" s="5"/>
      <c r="H767" s="5"/>
      <c r="I767" s="5"/>
      <c r="J767" s="5"/>
      <c r="K767" s="5"/>
    </row>
    <row r="768" spans="2:11" x14ac:dyDescent="0.2">
      <c r="B768" s="5"/>
      <c r="C768" s="5"/>
      <c r="D768" s="5"/>
      <c r="E768" s="5"/>
      <c r="F768" s="5"/>
      <c r="G768" s="5"/>
      <c r="H768" s="5"/>
      <c r="I768" s="5"/>
      <c r="J768" s="5"/>
      <c r="K768" s="5"/>
    </row>
    <row r="769" spans="2:11" x14ac:dyDescent="0.2">
      <c r="B769" s="5"/>
      <c r="C769" s="5"/>
      <c r="D769" s="5"/>
      <c r="E769" s="5"/>
      <c r="F769" s="5"/>
      <c r="G769" s="5"/>
      <c r="H769" s="5"/>
      <c r="I769" s="5"/>
      <c r="J769" s="5"/>
      <c r="K769" s="5"/>
    </row>
    <row r="770" spans="2:11" x14ac:dyDescent="0.2">
      <c r="B770" s="5"/>
      <c r="C770" s="5"/>
      <c r="D770" s="5"/>
      <c r="E770" s="5"/>
      <c r="F770" s="5"/>
      <c r="G770" s="5"/>
      <c r="H770" s="5"/>
      <c r="I770" s="5"/>
      <c r="J770" s="5"/>
      <c r="K770" s="5"/>
    </row>
    <row r="771" spans="2:11" x14ac:dyDescent="0.2">
      <c r="B771" s="5"/>
      <c r="C771" s="5"/>
      <c r="D771" s="5"/>
      <c r="E771" s="5"/>
      <c r="F771" s="5"/>
      <c r="G771" s="5"/>
      <c r="H771" s="5"/>
      <c r="I771" s="5"/>
      <c r="J771" s="5"/>
      <c r="K771" s="5"/>
    </row>
    <row r="772" spans="2:11" x14ac:dyDescent="0.2">
      <c r="B772" s="5"/>
      <c r="C772" s="5"/>
      <c r="D772" s="5"/>
      <c r="E772" s="5"/>
      <c r="F772" s="5"/>
      <c r="G772" s="5"/>
      <c r="H772" s="5"/>
      <c r="I772" s="5"/>
      <c r="J772" s="5"/>
      <c r="K772" s="5"/>
    </row>
    <row r="773" spans="2:11" x14ac:dyDescent="0.2">
      <c r="B773" s="5"/>
      <c r="C773" s="5"/>
      <c r="D773" s="5"/>
      <c r="E773" s="5"/>
      <c r="F773" s="5"/>
      <c r="G773" s="5"/>
      <c r="H773" s="5"/>
      <c r="I773" s="5"/>
      <c r="J773" s="5"/>
      <c r="K773" s="5"/>
    </row>
    <row r="774" spans="2:11" x14ac:dyDescent="0.2">
      <c r="B774" s="5"/>
      <c r="C774" s="5"/>
      <c r="D774" s="5"/>
      <c r="E774" s="5"/>
      <c r="F774" s="5"/>
      <c r="G774" s="5"/>
      <c r="H774" s="5"/>
      <c r="I774" s="5"/>
      <c r="J774" s="5"/>
      <c r="K774" s="5"/>
    </row>
    <row r="775" spans="2:11" x14ac:dyDescent="0.2">
      <c r="B775" s="5"/>
      <c r="C775" s="5"/>
      <c r="D775" s="5"/>
      <c r="E775" s="5"/>
      <c r="F775" s="5"/>
      <c r="G775" s="5"/>
      <c r="H775" s="5"/>
      <c r="I775" s="5"/>
      <c r="J775" s="5"/>
      <c r="K775" s="5"/>
    </row>
    <row r="776" spans="2:11" x14ac:dyDescent="0.2">
      <c r="B776" s="5"/>
      <c r="C776" s="5"/>
      <c r="D776" s="5"/>
      <c r="E776" s="5"/>
      <c r="F776" s="5"/>
      <c r="G776" s="5"/>
      <c r="H776" s="5"/>
      <c r="I776" s="5"/>
      <c r="J776" s="5"/>
      <c r="K776" s="5"/>
    </row>
    <row r="777" spans="2:11" x14ac:dyDescent="0.2">
      <c r="B777" s="5"/>
      <c r="C777" s="5"/>
      <c r="D777" s="5"/>
      <c r="E777" s="5"/>
      <c r="F777" s="5"/>
      <c r="G777" s="5"/>
      <c r="H777" s="5"/>
      <c r="I777" s="5"/>
      <c r="J777" s="5"/>
      <c r="K777" s="5"/>
    </row>
    <row r="778" spans="2:11" x14ac:dyDescent="0.2">
      <c r="B778" s="5"/>
      <c r="C778" s="5"/>
      <c r="D778" s="5"/>
      <c r="E778" s="5"/>
      <c r="F778" s="5"/>
      <c r="G778" s="5"/>
      <c r="H778" s="5"/>
      <c r="I778" s="5"/>
      <c r="J778" s="5"/>
      <c r="K778" s="5"/>
    </row>
    <row r="779" spans="2:11" x14ac:dyDescent="0.2">
      <c r="B779" s="5"/>
      <c r="C779" s="5"/>
      <c r="D779" s="5"/>
      <c r="E779" s="5"/>
      <c r="F779" s="5"/>
      <c r="G779" s="5"/>
      <c r="H779" s="5"/>
      <c r="I779" s="5"/>
      <c r="J779" s="5"/>
      <c r="K779" s="5"/>
    </row>
    <row r="780" spans="2:11" x14ac:dyDescent="0.2">
      <c r="B780" s="5"/>
      <c r="C780" s="5"/>
      <c r="D780" s="5"/>
      <c r="E780" s="5"/>
      <c r="F780" s="5"/>
      <c r="G780" s="5"/>
      <c r="H780" s="5"/>
      <c r="I780" s="5"/>
      <c r="J780" s="5"/>
      <c r="K780" s="5"/>
    </row>
    <row r="781" spans="2:11" x14ac:dyDescent="0.2">
      <c r="B781" s="5"/>
      <c r="C781" s="5"/>
      <c r="D781" s="5"/>
      <c r="E781" s="5"/>
      <c r="F781" s="5"/>
      <c r="G781" s="5"/>
      <c r="H781" s="5"/>
      <c r="I781" s="5"/>
      <c r="J781" s="5"/>
      <c r="K781" s="5"/>
    </row>
    <row r="782" spans="2:11" x14ac:dyDescent="0.2">
      <c r="B782" s="5"/>
      <c r="C782" s="5"/>
      <c r="D782" s="5"/>
      <c r="E782" s="5"/>
      <c r="F782" s="5"/>
      <c r="G782" s="5"/>
      <c r="H782" s="5"/>
      <c r="I782" s="5"/>
      <c r="J782" s="5"/>
      <c r="K782" s="5"/>
    </row>
    <row r="783" spans="2:11" x14ac:dyDescent="0.2">
      <c r="B783" s="5"/>
      <c r="C783" s="5"/>
      <c r="D783" s="5"/>
      <c r="E783" s="5"/>
      <c r="F783" s="5"/>
      <c r="G783" s="5"/>
      <c r="H783" s="5"/>
      <c r="I783" s="5"/>
      <c r="J783" s="5"/>
      <c r="K783" s="5"/>
    </row>
    <row r="784" spans="2:11" x14ac:dyDescent="0.2">
      <c r="B784" s="5"/>
      <c r="C784" s="5"/>
      <c r="D784" s="5"/>
      <c r="E784" s="5"/>
      <c r="F784" s="5"/>
      <c r="G784" s="5"/>
      <c r="H784" s="5"/>
      <c r="I784" s="5"/>
      <c r="J784" s="5"/>
      <c r="K784" s="5"/>
    </row>
    <row r="785" spans="2:11" x14ac:dyDescent="0.2">
      <c r="B785" s="5"/>
      <c r="C785" s="5"/>
      <c r="D785" s="5"/>
      <c r="E785" s="5"/>
      <c r="F785" s="5"/>
      <c r="G785" s="5"/>
      <c r="H785" s="5"/>
      <c r="I785" s="5"/>
      <c r="J785" s="5"/>
      <c r="K785" s="5"/>
    </row>
    <row r="786" spans="2:11" x14ac:dyDescent="0.2">
      <c r="B786" s="5"/>
      <c r="C786" s="5"/>
      <c r="D786" s="5"/>
      <c r="E786" s="5"/>
      <c r="F786" s="5"/>
      <c r="G786" s="5"/>
      <c r="H786" s="5"/>
      <c r="I786" s="5"/>
      <c r="J786" s="5"/>
      <c r="K786" s="5"/>
    </row>
    <row r="787" spans="2:11" x14ac:dyDescent="0.2">
      <c r="B787" s="5"/>
      <c r="C787" s="5"/>
      <c r="D787" s="5"/>
      <c r="E787" s="5"/>
      <c r="F787" s="5"/>
      <c r="G787" s="5"/>
      <c r="H787" s="5"/>
      <c r="I787" s="5"/>
      <c r="J787" s="5"/>
      <c r="K787" s="5"/>
    </row>
    <row r="788" spans="2:11" x14ac:dyDescent="0.2">
      <c r="B788" s="5"/>
      <c r="C788" s="5"/>
      <c r="D788" s="5"/>
      <c r="E788" s="5"/>
      <c r="F788" s="5"/>
      <c r="G788" s="5"/>
      <c r="H788" s="5"/>
      <c r="I788" s="5"/>
      <c r="J788" s="5"/>
      <c r="K788" s="5"/>
    </row>
    <row r="789" spans="2:11" x14ac:dyDescent="0.2">
      <c r="B789" s="5"/>
      <c r="C789" s="5"/>
      <c r="D789" s="5"/>
      <c r="E789" s="5"/>
      <c r="F789" s="5"/>
      <c r="G789" s="5"/>
      <c r="H789" s="5"/>
      <c r="I789" s="5"/>
      <c r="J789" s="5"/>
      <c r="K789" s="5"/>
    </row>
    <row r="790" spans="2:11" x14ac:dyDescent="0.2">
      <c r="B790" s="5"/>
      <c r="C790" s="5"/>
      <c r="D790" s="5"/>
      <c r="E790" s="5"/>
      <c r="F790" s="5"/>
      <c r="G790" s="5"/>
      <c r="H790" s="5"/>
      <c r="I790" s="5"/>
      <c r="J790" s="5"/>
      <c r="K790" s="5"/>
    </row>
    <row r="791" spans="2:11" x14ac:dyDescent="0.2">
      <c r="B791" s="5"/>
      <c r="C791" s="5"/>
      <c r="D791" s="5"/>
      <c r="E791" s="5"/>
      <c r="F791" s="5"/>
      <c r="G791" s="5"/>
      <c r="H791" s="5"/>
      <c r="I791" s="5"/>
      <c r="J791" s="5"/>
      <c r="K791" s="5"/>
    </row>
    <row r="792" spans="2:11" x14ac:dyDescent="0.2">
      <c r="B792" s="5"/>
      <c r="C792" s="5"/>
      <c r="D792" s="5"/>
      <c r="E792" s="5"/>
      <c r="F792" s="5"/>
      <c r="G792" s="5"/>
      <c r="H792" s="5"/>
      <c r="I792" s="5"/>
      <c r="J792" s="5"/>
      <c r="K792" s="5"/>
    </row>
    <row r="793" spans="2:11" x14ac:dyDescent="0.2">
      <c r="B793" s="5"/>
      <c r="C793" s="5"/>
      <c r="D793" s="5"/>
      <c r="E793" s="5"/>
      <c r="F793" s="5"/>
      <c r="G793" s="5"/>
      <c r="H793" s="5"/>
      <c r="I793" s="5"/>
      <c r="J793" s="5"/>
      <c r="K793" s="5"/>
    </row>
    <row r="794" spans="2:11" x14ac:dyDescent="0.2">
      <c r="B794" s="5"/>
      <c r="C794" s="5"/>
      <c r="D794" s="5"/>
      <c r="E794" s="5"/>
      <c r="F794" s="5"/>
      <c r="G794" s="5"/>
      <c r="H794" s="5"/>
      <c r="I794" s="5"/>
      <c r="J794" s="5"/>
      <c r="K794" s="5"/>
    </row>
    <row r="795" spans="2:11" x14ac:dyDescent="0.2">
      <c r="B795" s="5"/>
      <c r="C795" s="5"/>
      <c r="D795" s="5"/>
      <c r="E795" s="5"/>
      <c r="F795" s="5"/>
      <c r="G795" s="5"/>
      <c r="H795" s="5"/>
      <c r="I795" s="5"/>
      <c r="J795" s="5"/>
      <c r="K795" s="5"/>
    </row>
    <row r="796" spans="2:11" x14ac:dyDescent="0.2">
      <c r="B796" s="5"/>
      <c r="C796" s="5"/>
      <c r="D796" s="5"/>
      <c r="E796" s="5"/>
      <c r="F796" s="5"/>
      <c r="G796" s="5"/>
      <c r="H796" s="5"/>
      <c r="I796" s="5"/>
      <c r="J796" s="5"/>
      <c r="K796" s="5"/>
    </row>
    <row r="797" spans="2:11" x14ac:dyDescent="0.2">
      <c r="B797" s="5"/>
      <c r="C797" s="5"/>
      <c r="D797" s="5"/>
      <c r="E797" s="5"/>
      <c r="F797" s="5"/>
      <c r="G797" s="5"/>
      <c r="H797" s="5"/>
      <c r="I797" s="5"/>
      <c r="J797" s="5"/>
      <c r="K797" s="5"/>
    </row>
    <row r="798" spans="2:11" x14ac:dyDescent="0.2">
      <c r="B798" s="5"/>
      <c r="C798" s="5"/>
      <c r="D798" s="5"/>
      <c r="E798" s="5"/>
      <c r="F798" s="5"/>
      <c r="G798" s="5"/>
      <c r="H798" s="5"/>
      <c r="I798" s="5"/>
      <c r="J798" s="5"/>
      <c r="K798" s="5"/>
    </row>
    <row r="799" spans="2:11" x14ac:dyDescent="0.2">
      <c r="B799" s="5"/>
      <c r="C799" s="5"/>
      <c r="D799" s="5"/>
      <c r="E799" s="5"/>
      <c r="F799" s="5"/>
      <c r="G799" s="5"/>
      <c r="H799" s="5"/>
      <c r="I799" s="5"/>
      <c r="J799" s="5"/>
      <c r="K799" s="5"/>
    </row>
    <row r="800" spans="2:11" x14ac:dyDescent="0.2">
      <c r="B800" s="5"/>
      <c r="C800" s="5"/>
      <c r="D800" s="5"/>
      <c r="E800" s="5"/>
      <c r="F800" s="5"/>
      <c r="G800" s="5"/>
      <c r="H800" s="5"/>
      <c r="I800" s="5"/>
      <c r="J800" s="5"/>
      <c r="K800" s="5"/>
    </row>
    <row r="801" spans="2:11" x14ac:dyDescent="0.2">
      <c r="B801" s="5"/>
      <c r="C801" s="5"/>
      <c r="D801" s="5"/>
      <c r="E801" s="5"/>
      <c r="F801" s="5"/>
      <c r="G801" s="5"/>
      <c r="H801" s="5"/>
      <c r="I801" s="5"/>
      <c r="J801" s="5"/>
      <c r="K801" s="5"/>
    </row>
    <row r="802" spans="2:11" x14ac:dyDescent="0.2">
      <c r="B802" s="5"/>
      <c r="C802" s="5"/>
      <c r="D802" s="5"/>
      <c r="E802" s="5"/>
      <c r="F802" s="5"/>
      <c r="G802" s="5"/>
      <c r="H802" s="5"/>
      <c r="I802" s="5"/>
      <c r="J802" s="5"/>
      <c r="K802" s="5"/>
    </row>
    <row r="803" spans="2:11" x14ac:dyDescent="0.2">
      <c r="B803" s="5"/>
      <c r="C803" s="5"/>
      <c r="D803" s="5"/>
      <c r="E803" s="5"/>
      <c r="F803" s="5"/>
      <c r="G803" s="5"/>
      <c r="H803" s="5"/>
      <c r="I803" s="5"/>
      <c r="J803" s="5"/>
      <c r="K803" s="5"/>
    </row>
    <row r="804" spans="2:11" x14ac:dyDescent="0.2">
      <c r="B804" s="5"/>
      <c r="C804" s="5"/>
      <c r="D804" s="5"/>
      <c r="E804" s="5"/>
      <c r="F804" s="5"/>
      <c r="G804" s="5"/>
      <c r="H804" s="5"/>
      <c r="I804" s="5"/>
      <c r="J804" s="5"/>
      <c r="K804" s="5"/>
    </row>
    <row r="805" spans="2:11" x14ac:dyDescent="0.2">
      <c r="B805" s="5"/>
      <c r="C805" s="5"/>
      <c r="D805" s="5"/>
      <c r="E805" s="5"/>
      <c r="F805" s="5"/>
      <c r="G805" s="5"/>
      <c r="H805" s="5"/>
      <c r="I805" s="5"/>
      <c r="J805" s="5"/>
      <c r="K805" s="5"/>
    </row>
    <row r="806" spans="2:11" x14ac:dyDescent="0.2">
      <c r="B806" s="5"/>
      <c r="C806" s="5"/>
      <c r="D806" s="5"/>
      <c r="E806" s="5"/>
      <c r="F806" s="5"/>
      <c r="G806" s="5"/>
      <c r="H806" s="5"/>
      <c r="I806" s="5"/>
      <c r="J806" s="5"/>
      <c r="K806" s="5"/>
    </row>
    <row r="807" spans="2:11" x14ac:dyDescent="0.2">
      <c r="B807" s="5"/>
      <c r="C807" s="5"/>
      <c r="D807" s="5"/>
      <c r="E807" s="5"/>
      <c r="F807" s="5"/>
      <c r="G807" s="5"/>
      <c r="H807" s="5"/>
      <c r="I807" s="5"/>
      <c r="J807" s="5"/>
      <c r="K807" s="5"/>
    </row>
    <row r="808" spans="2:11" x14ac:dyDescent="0.2">
      <c r="B808" s="5"/>
      <c r="C808" s="5"/>
      <c r="D808" s="5"/>
      <c r="E808" s="5"/>
      <c r="F808" s="5"/>
      <c r="G808" s="5"/>
      <c r="H808" s="5"/>
      <c r="I808" s="5"/>
      <c r="J808" s="5"/>
      <c r="K808" s="5"/>
    </row>
    <row r="809" spans="2:11" x14ac:dyDescent="0.2">
      <c r="B809" s="5"/>
      <c r="C809" s="5"/>
      <c r="D809" s="5"/>
      <c r="E809" s="5"/>
      <c r="F809" s="5"/>
      <c r="G809" s="5"/>
      <c r="H809" s="5"/>
      <c r="I809" s="5"/>
      <c r="J809" s="5"/>
      <c r="K809" s="5"/>
    </row>
    <row r="810" spans="2:11" x14ac:dyDescent="0.2">
      <c r="B810" s="5"/>
      <c r="C810" s="5"/>
      <c r="D810" s="5"/>
      <c r="E810" s="5"/>
      <c r="F810" s="5"/>
      <c r="G810" s="5"/>
      <c r="H810" s="5"/>
      <c r="I810" s="5"/>
      <c r="J810" s="5"/>
      <c r="K810" s="5"/>
    </row>
    <row r="811" spans="2:11" x14ac:dyDescent="0.2">
      <c r="B811" s="5"/>
      <c r="C811" s="5"/>
      <c r="D811" s="5"/>
      <c r="E811" s="5"/>
      <c r="F811" s="5"/>
      <c r="G811" s="5"/>
      <c r="H811" s="5"/>
      <c r="I811" s="5"/>
      <c r="J811" s="5"/>
      <c r="K811" s="5"/>
    </row>
    <row r="812" spans="2:11" x14ac:dyDescent="0.2">
      <c r="B812" s="5"/>
      <c r="C812" s="5"/>
      <c r="D812" s="5"/>
      <c r="E812" s="5"/>
      <c r="F812" s="5"/>
      <c r="G812" s="5"/>
      <c r="H812" s="5"/>
      <c r="I812" s="5"/>
      <c r="J812" s="5"/>
      <c r="K812" s="5"/>
    </row>
    <row r="813" spans="2:11" x14ac:dyDescent="0.2">
      <c r="B813" s="5"/>
      <c r="C813" s="5"/>
      <c r="D813" s="5"/>
      <c r="E813" s="5"/>
      <c r="F813" s="5"/>
      <c r="G813" s="5"/>
      <c r="H813" s="5"/>
      <c r="I813" s="5"/>
      <c r="J813" s="5"/>
      <c r="K813" s="5"/>
    </row>
    <row r="814" spans="2:11" x14ac:dyDescent="0.2">
      <c r="B814" s="5"/>
      <c r="C814" s="5"/>
      <c r="D814" s="5"/>
      <c r="E814" s="5"/>
      <c r="F814" s="5"/>
      <c r="G814" s="5"/>
      <c r="H814" s="5"/>
      <c r="I814" s="5"/>
      <c r="J814" s="5"/>
      <c r="K814" s="5"/>
    </row>
    <row r="815" spans="2:11" x14ac:dyDescent="0.2">
      <c r="B815" s="5"/>
      <c r="C815" s="5"/>
      <c r="D815" s="5"/>
      <c r="E815" s="5"/>
      <c r="F815" s="5"/>
      <c r="G815" s="5"/>
      <c r="H815" s="5"/>
      <c r="I815" s="5"/>
      <c r="J815" s="5"/>
      <c r="K815" s="5"/>
    </row>
    <row r="816" spans="2:11" x14ac:dyDescent="0.2">
      <c r="B816" s="5"/>
      <c r="C816" s="5"/>
      <c r="D816" s="5"/>
      <c r="E816" s="5"/>
      <c r="F816" s="5"/>
      <c r="G816" s="5"/>
      <c r="H816" s="5"/>
      <c r="I816" s="5"/>
      <c r="J816" s="5"/>
      <c r="K816" s="5"/>
    </row>
    <row r="817" spans="2:11" x14ac:dyDescent="0.2">
      <c r="B817" s="5"/>
      <c r="C817" s="5"/>
      <c r="D817" s="5"/>
      <c r="E817" s="5"/>
      <c r="F817" s="5"/>
      <c r="G817" s="5"/>
      <c r="H817" s="5"/>
      <c r="I817" s="5"/>
      <c r="J817" s="5"/>
      <c r="K817" s="5"/>
    </row>
    <row r="818" spans="2:11" x14ac:dyDescent="0.2">
      <c r="B818" s="5"/>
      <c r="C818" s="5"/>
      <c r="D818" s="5"/>
      <c r="E818" s="5"/>
      <c r="F818" s="5"/>
      <c r="G818" s="5"/>
      <c r="H818" s="5"/>
      <c r="I818" s="5"/>
      <c r="J818" s="5"/>
      <c r="K818" s="5"/>
    </row>
    <row r="819" spans="2:11" x14ac:dyDescent="0.2">
      <c r="B819" s="5"/>
      <c r="C819" s="5"/>
      <c r="D819" s="5"/>
      <c r="E819" s="5"/>
      <c r="F819" s="5"/>
      <c r="G819" s="5"/>
      <c r="H819" s="5"/>
      <c r="I819" s="5"/>
      <c r="J819" s="5"/>
      <c r="K819" s="5"/>
    </row>
    <row r="820" spans="2:11" x14ac:dyDescent="0.2">
      <c r="B820" s="5"/>
      <c r="C820" s="5"/>
      <c r="D820" s="5"/>
      <c r="E820" s="5"/>
      <c r="F820" s="5"/>
      <c r="G820" s="5"/>
      <c r="H820" s="5"/>
      <c r="I820" s="5"/>
      <c r="J820" s="5"/>
      <c r="K820" s="5"/>
    </row>
    <row r="821" spans="2:11" x14ac:dyDescent="0.2">
      <c r="B821" s="5"/>
      <c r="C821" s="5"/>
      <c r="D821" s="5"/>
      <c r="E821" s="5"/>
      <c r="F821" s="5"/>
      <c r="G821" s="5"/>
      <c r="H821" s="5"/>
      <c r="I821" s="5"/>
      <c r="J821" s="5"/>
      <c r="K821" s="5"/>
    </row>
    <row r="822" spans="2:11" x14ac:dyDescent="0.2">
      <c r="B822" s="5"/>
      <c r="C822" s="5"/>
      <c r="D822" s="5"/>
      <c r="E822" s="5"/>
      <c r="F822" s="5"/>
      <c r="G822" s="5"/>
      <c r="H822" s="5"/>
      <c r="I822" s="5"/>
      <c r="J822" s="5"/>
      <c r="K822" s="5"/>
    </row>
    <row r="823" spans="2:11" x14ac:dyDescent="0.2">
      <c r="B823" s="5"/>
      <c r="C823" s="5"/>
      <c r="D823" s="5"/>
      <c r="E823" s="5"/>
      <c r="F823" s="5"/>
      <c r="G823" s="5"/>
      <c r="H823" s="5"/>
      <c r="I823" s="5"/>
      <c r="J823" s="5"/>
      <c r="K823" s="5"/>
    </row>
    <row r="824" spans="2:11" x14ac:dyDescent="0.2">
      <c r="B824" s="5"/>
      <c r="C824" s="5"/>
      <c r="D824" s="5"/>
      <c r="E824" s="5"/>
      <c r="F824" s="5"/>
      <c r="G824" s="5"/>
      <c r="H824" s="5"/>
      <c r="I824" s="5"/>
      <c r="J824" s="5"/>
      <c r="K824" s="5"/>
    </row>
    <row r="825" spans="2:11" x14ac:dyDescent="0.2">
      <c r="B825" s="5"/>
      <c r="C825" s="5"/>
      <c r="D825" s="5"/>
      <c r="E825" s="5"/>
      <c r="F825" s="5"/>
      <c r="G825" s="5"/>
      <c r="H825" s="5"/>
      <c r="I825" s="5"/>
      <c r="J825" s="5"/>
      <c r="K825" s="5"/>
    </row>
    <row r="826" spans="2:11" x14ac:dyDescent="0.2">
      <c r="B826" s="5"/>
      <c r="C826" s="5"/>
      <c r="D826" s="5"/>
      <c r="E826" s="5"/>
      <c r="F826" s="5"/>
      <c r="G826" s="5"/>
      <c r="H826" s="5"/>
      <c r="I826" s="5"/>
      <c r="J826" s="5"/>
      <c r="K826" s="5"/>
    </row>
    <row r="827" spans="2:11" x14ac:dyDescent="0.2">
      <c r="B827" s="5"/>
      <c r="C827" s="5"/>
      <c r="D827" s="5"/>
      <c r="E827" s="5"/>
      <c r="F827" s="5"/>
      <c r="G827" s="5"/>
      <c r="H827" s="5"/>
      <c r="I827" s="5"/>
      <c r="J827" s="5"/>
      <c r="K827" s="5"/>
    </row>
    <row r="828" spans="2:11" x14ac:dyDescent="0.2">
      <c r="B828" s="5"/>
      <c r="C828" s="5"/>
      <c r="D828" s="5"/>
      <c r="E828" s="5"/>
      <c r="F828" s="5"/>
      <c r="G828" s="5"/>
      <c r="H828" s="5"/>
      <c r="I828" s="5"/>
      <c r="J828" s="5"/>
      <c r="K828" s="5"/>
    </row>
    <row r="829" spans="2:11" x14ac:dyDescent="0.2">
      <c r="B829" s="5"/>
      <c r="C829" s="5"/>
      <c r="D829" s="5"/>
      <c r="E829" s="5"/>
      <c r="F829" s="5"/>
      <c r="G829" s="5"/>
      <c r="H829" s="5"/>
      <c r="I829" s="5"/>
      <c r="J829" s="5"/>
      <c r="K829" s="5"/>
    </row>
    <row r="830" spans="2:11" x14ac:dyDescent="0.2">
      <c r="B830" s="5"/>
      <c r="C830" s="5"/>
      <c r="D830" s="5"/>
      <c r="E830" s="5"/>
      <c r="F830" s="5"/>
      <c r="G830" s="5"/>
      <c r="H830" s="5"/>
      <c r="I830" s="5"/>
      <c r="J830" s="5"/>
      <c r="K830" s="5"/>
    </row>
    <row r="831" spans="2:11" x14ac:dyDescent="0.2">
      <c r="B831" s="5"/>
      <c r="C831" s="5"/>
      <c r="D831" s="5"/>
      <c r="E831" s="5"/>
      <c r="F831" s="5"/>
      <c r="G831" s="5"/>
      <c r="H831" s="5"/>
      <c r="I831" s="5"/>
      <c r="J831" s="5"/>
      <c r="K831" s="5"/>
    </row>
    <row r="832" spans="2:11" x14ac:dyDescent="0.2">
      <c r="B832" s="5"/>
      <c r="C832" s="5"/>
      <c r="D832" s="5"/>
      <c r="E832" s="5"/>
      <c r="F832" s="5"/>
      <c r="G832" s="5"/>
      <c r="H832" s="5"/>
      <c r="I832" s="5"/>
      <c r="J832" s="5"/>
      <c r="K832" s="5"/>
    </row>
    <row r="833" spans="2:11" x14ac:dyDescent="0.2">
      <c r="B833" s="5"/>
      <c r="C833" s="5"/>
      <c r="D833" s="5"/>
      <c r="E833" s="5"/>
      <c r="F833" s="5"/>
      <c r="G833" s="5"/>
      <c r="H833" s="5"/>
      <c r="I833" s="5"/>
      <c r="J833" s="5"/>
      <c r="K833" s="5"/>
    </row>
    <row r="834" spans="2:11" x14ac:dyDescent="0.2">
      <c r="B834" s="5"/>
      <c r="C834" s="5"/>
      <c r="D834" s="5"/>
      <c r="E834" s="5"/>
      <c r="F834" s="5"/>
      <c r="G834" s="5"/>
      <c r="H834" s="5"/>
      <c r="I834" s="5"/>
      <c r="J834" s="5"/>
      <c r="K834" s="5"/>
    </row>
    <row r="835" spans="2:11" x14ac:dyDescent="0.2">
      <c r="B835" s="5"/>
      <c r="C835" s="5"/>
      <c r="D835" s="5"/>
      <c r="E835" s="5"/>
      <c r="F835" s="5"/>
      <c r="G835" s="5"/>
      <c r="H835" s="5"/>
      <c r="I835" s="5"/>
      <c r="J835" s="5"/>
      <c r="K835" s="5"/>
    </row>
    <row r="836" spans="2:11" x14ac:dyDescent="0.2">
      <c r="B836" s="5"/>
      <c r="C836" s="5"/>
      <c r="D836" s="5"/>
      <c r="E836" s="5"/>
      <c r="F836" s="5"/>
      <c r="G836" s="5"/>
      <c r="H836" s="5"/>
      <c r="I836" s="5"/>
      <c r="J836" s="5"/>
      <c r="K836" s="5"/>
    </row>
    <row r="837" spans="2:11" x14ac:dyDescent="0.2">
      <c r="B837" s="5"/>
      <c r="C837" s="5"/>
      <c r="D837" s="5"/>
      <c r="E837" s="5"/>
      <c r="F837" s="5"/>
      <c r="G837" s="5"/>
      <c r="H837" s="5"/>
      <c r="I837" s="5"/>
      <c r="J837" s="5"/>
      <c r="K837" s="5"/>
    </row>
    <row r="838" spans="2:11" x14ac:dyDescent="0.2">
      <c r="B838" s="5"/>
      <c r="C838" s="5"/>
      <c r="D838" s="5"/>
      <c r="E838" s="5"/>
      <c r="F838" s="5"/>
      <c r="G838" s="5"/>
      <c r="H838" s="5"/>
      <c r="I838" s="5"/>
      <c r="J838" s="5"/>
      <c r="K838" s="5"/>
    </row>
    <row r="839" spans="2:11" x14ac:dyDescent="0.2">
      <c r="B839" s="5"/>
      <c r="C839" s="5"/>
      <c r="D839" s="5"/>
      <c r="E839" s="5"/>
      <c r="F839" s="5"/>
      <c r="G839" s="5"/>
      <c r="H839" s="5"/>
      <c r="I839" s="5"/>
      <c r="J839" s="5"/>
      <c r="K839" s="5"/>
    </row>
    <row r="840" spans="2:11" x14ac:dyDescent="0.2">
      <c r="B840" s="5"/>
      <c r="C840" s="5"/>
      <c r="D840" s="5"/>
      <c r="E840" s="5"/>
      <c r="F840" s="5"/>
      <c r="G840" s="5"/>
      <c r="H840" s="5"/>
      <c r="I840" s="5"/>
      <c r="J840" s="5"/>
      <c r="K840" s="5"/>
    </row>
    <row r="841" spans="2:11" x14ac:dyDescent="0.2">
      <c r="B841" s="5"/>
      <c r="C841" s="5"/>
      <c r="D841" s="5"/>
      <c r="E841" s="5"/>
      <c r="F841" s="5"/>
      <c r="G841" s="5"/>
      <c r="H841" s="5"/>
      <c r="I841" s="5"/>
      <c r="J841" s="5"/>
      <c r="K841" s="5"/>
    </row>
    <row r="842" spans="2:11" x14ac:dyDescent="0.2">
      <c r="B842" s="5"/>
      <c r="C842" s="5"/>
      <c r="D842" s="5"/>
      <c r="E842" s="5"/>
      <c r="F842" s="5"/>
      <c r="G842" s="5"/>
      <c r="H842" s="5"/>
      <c r="I842" s="5"/>
      <c r="J842" s="5"/>
      <c r="K842" s="5"/>
    </row>
    <row r="843" spans="2:11" x14ac:dyDescent="0.2">
      <c r="B843" s="5"/>
      <c r="C843" s="5"/>
      <c r="D843" s="5"/>
      <c r="E843" s="5"/>
      <c r="F843" s="5"/>
      <c r="G843" s="5"/>
      <c r="H843" s="5"/>
      <c r="I843" s="5"/>
      <c r="J843" s="5"/>
      <c r="K843" s="5"/>
    </row>
    <row r="844" spans="2:11" x14ac:dyDescent="0.2">
      <c r="B844" s="5"/>
      <c r="C844" s="5"/>
      <c r="D844" s="5"/>
      <c r="E844" s="5"/>
      <c r="F844" s="5"/>
      <c r="G844" s="5"/>
      <c r="H844" s="5"/>
      <c r="I844" s="5"/>
      <c r="J844" s="5"/>
      <c r="K844" s="5"/>
    </row>
    <row r="845" spans="2:11" x14ac:dyDescent="0.2">
      <c r="B845" s="5"/>
      <c r="C845" s="5"/>
      <c r="D845" s="5"/>
      <c r="E845" s="5"/>
      <c r="F845" s="5"/>
      <c r="G845" s="5"/>
      <c r="H845" s="5"/>
      <c r="I845" s="5"/>
      <c r="J845" s="5"/>
      <c r="K845" s="5"/>
    </row>
    <row r="846" spans="2:11" x14ac:dyDescent="0.2">
      <c r="B846" s="5"/>
      <c r="C846" s="5"/>
      <c r="D846" s="5"/>
      <c r="E846" s="5"/>
      <c r="F846" s="5"/>
      <c r="G846" s="5"/>
      <c r="H846" s="5"/>
      <c r="I846" s="5"/>
      <c r="J846" s="5"/>
      <c r="K846" s="5"/>
    </row>
    <row r="847" spans="2:11" x14ac:dyDescent="0.2">
      <c r="B847" s="5"/>
      <c r="C847" s="5"/>
      <c r="D847" s="5"/>
      <c r="E847" s="5"/>
      <c r="F847" s="5"/>
      <c r="G847" s="5"/>
      <c r="H847" s="5"/>
      <c r="I847" s="5"/>
      <c r="J847" s="5"/>
      <c r="K847" s="5"/>
    </row>
    <row r="848" spans="2:11" x14ac:dyDescent="0.2">
      <c r="B848" s="5"/>
      <c r="C848" s="5"/>
      <c r="D848" s="5"/>
      <c r="E848" s="5"/>
      <c r="F848" s="5"/>
      <c r="G848" s="5"/>
      <c r="H848" s="5"/>
      <c r="I848" s="5"/>
      <c r="J848" s="5"/>
      <c r="K848" s="5"/>
    </row>
    <row r="849" spans="2:11" x14ac:dyDescent="0.2">
      <c r="B849" s="5"/>
      <c r="C849" s="5"/>
      <c r="D849" s="5"/>
      <c r="E849" s="5"/>
      <c r="F849" s="5"/>
      <c r="G849" s="5"/>
      <c r="H849" s="5"/>
      <c r="I849" s="5"/>
      <c r="J849" s="5"/>
      <c r="K849" s="5"/>
    </row>
    <row r="850" spans="2:11" x14ac:dyDescent="0.2">
      <c r="B850" s="5"/>
      <c r="C850" s="5"/>
      <c r="D850" s="5"/>
      <c r="E850" s="5"/>
      <c r="F850" s="5"/>
      <c r="G850" s="5"/>
      <c r="H850" s="5"/>
      <c r="I850" s="5"/>
      <c r="J850" s="5"/>
      <c r="K850" s="5"/>
    </row>
    <row r="851" spans="2:11" x14ac:dyDescent="0.2">
      <c r="B851" s="5"/>
      <c r="C851" s="5"/>
      <c r="D851" s="5"/>
      <c r="E851" s="5"/>
      <c r="F851" s="5"/>
      <c r="G851" s="5"/>
      <c r="H851" s="5"/>
      <c r="I851" s="5"/>
      <c r="J851" s="5"/>
      <c r="K851" s="5"/>
    </row>
    <row r="852" spans="2:11" x14ac:dyDescent="0.2">
      <c r="B852" s="5"/>
      <c r="C852" s="5"/>
      <c r="D852" s="5"/>
      <c r="E852" s="5"/>
      <c r="F852" s="5"/>
      <c r="G852" s="5"/>
      <c r="H852" s="5"/>
      <c r="I852" s="5"/>
      <c r="J852" s="5"/>
      <c r="K852" s="5"/>
    </row>
    <row r="853" spans="2:11" x14ac:dyDescent="0.2">
      <c r="B853" s="5"/>
      <c r="C853" s="5"/>
      <c r="D853" s="5"/>
      <c r="E853" s="5"/>
      <c r="F853" s="5"/>
      <c r="G853" s="5"/>
      <c r="H853" s="5"/>
      <c r="I853" s="5"/>
      <c r="J853" s="5"/>
      <c r="K853" s="5"/>
    </row>
    <row r="854" spans="2:11" x14ac:dyDescent="0.2">
      <c r="B854" s="5"/>
      <c r="C854" s="5"/>
      <c r="D854" s="5"/>
      <c r="E854" s="5"/>
      <c r="F854" s="5"/>
      <c r="G854" s="5"/>
      <c r="H854" s="5"/>
      <c r="I854" s="5"/>
      <c r="J854" s="5"/>
      <c r="K854" s="5"/>
    </row>
    <row r="855" spans="2:11" x14ac:dyDescent="0.2">
      <c r="B855" s="5"/>
      <c r="C855" s="5"/>
      <c r="D855" s="5"/>
      <c r="E855" s="5"/>
      <c r="F855" s="5"/>
      <c r="G855" s="5"/>
      <c r="H855" s="5"/>
      <c r="I855" s="5"/>
      <c r="J855" s="5"/>
      <c r="K855" s="5"/>
    </row>
    <row r="856" spans="2:11" x14ac:dyDescent="0.2">
      <c r="B856" s="5"/>
      <c r="C856" s="5"/>
      <c r="D856" s="5"/>
      <c r="E856" s="5"/>
      <c r="F856" s="5"/>
      <c r="G856" s="5"/>
      <c r="H856" s="5"/>
      <c r="I856" s="5"/>
      <c r="J856" s="5"/>
      <c r="K856" s="5"/>
    </row>
    <row r="857" spans="2:11" x14ac:dyDescent="0.2">
      <c r="B857" s="5"/>
      <c r="C857" s="5"/>
      <c r="D857" s="5"/>
      <c r="E857" s="5"/>
      <c r="F857" s="5"/>
      <c r="G857" s="5"/>
      <c r="H857" s="5"/>
      <c r="I857" s="5"/>
      <c r="J857" s="5"/>
      <c r="K857" s="5"/>
    </row>
    <row r="858" spans="2:11" x14ac:dyDescent="0.2">
      <c r="B858" s="5"/>
      <c r="C858" s="5"/>
      <c r="D858" s="5"/>
      <c r="E858" s="5"/>
      <c r="F858" s="5"/>
      <c r="G858" s="5"/>
      <c r="H858" s="5"/>
      <c r="I858" s="5"/>
      <c r="J858" s="5"/>
      <c r="K858" s="5"/>
    </row>
    <row r="859" spans="2:11" x14ac:dyDescent="0.2">
      <c r="B859" s="5"/>
      <c r="C859" s="5"/>
      <c r="D859" s="5"/>
      <c r="E859" s="5"/>
      <c r="F859" s="5"/>
      <c r="G859" s="5"/>
      <c r="H859" s="5"/>
      <c r="I859" s="5"/>
      <c r="J859" s="5"/>
      <c r="K859" s="5"/>
    </row>
    <row r="860" spans="2:11" x14ac:dyDescent="0.2">
      <c r="B860" s="5"/>
      <c r="C860" s="5"/>
      <c r="D860" s="5"/>
      <c r="E860" s="5"/>
      <c r="F860" s="5"/>
      <c r="G860" s="5"/>
      <c r="H860" s="5"/>
      <c r="I860" s="5"/>
      <c r="J860" s="5"/>
      <c r="K860" s="5"/>
    </row>
    <row r="861" spans="2:11" x14ac:dyDescent="0.2">
      <c r="B861" s="5"/>
      <c r="C861" s="5"/>
      <c r="D861" s="5"/>
      <c r="E861" s="5"/>
      <c r="F861" s="5"/>
      <c r="G861" s="5"/>
      <c r="H861" s="5"/>
      <c r="I861" s="5"/>
      <c r="J861" s="5"/>
      <c r="K861" s="5"/>
    </row>
    <row r="862" spans="2:11" x14ac:dyDescent="0.2">
      <c r="B862" s="5"/>
      <c r="C862" s="5"/>
      <c r="D862" s="5"/>
      <c r="E862" s="5"/>
      <c r="F862" s="5"/>
      <c r="G862" s="5"/>
      <c r="H862" s="5"/>
      <c r="I862" s="5"/>
      <c r="J862" s="5"/>
      <c r="K862" s="5"/>
    </row>
    <row r="863" spans="2:11" x14ac:dyDescent="0.2">
      <c r="B863" s="5"/>
      <c r="C863" s="5"/>
      <c r="D863" s="5"/>
      <c r="E863" s="5"/>
      <c r="F863" s="5"/>
      <c r="G863" s="5"/>
      <c r="H863" s="5"/>
      <c r="I863" s="5"/>
      <c r="J863" s="5"/>
      <c r="K863" s="5"/>
    </row>
    <row r="864" spans="2:11" x14ac:dyDescent="0.2">
      <c r="B864" s="5"/>
      <c r="C864" s="5"/>
      <c r="D864" s="5"/>
      <c r="E864" s="5"/>
      <c r="F864" s="5"/>
      <c r="G864" s="5"/>
      <c r="H864" s="5"/>
      <c r="I864" s="5"/>
      <c r="J864" s="5"/>
      <c r="K864" s="5"/>
    </row>
    <row r="865" spans="2:11" x14ac:dyDescent="0.2">
      <c r="B865" s="5"/>
      <c r="C865" s="5"/>
      <c r="D865" s="5"/>
      <c r="E865" s="5"/>
      <c r="F865" s="5"/>
      <c r="G865" s="5"/>
      <c r="H865" s="5"/>
      <c r="I865" s="5"/>
      <c r="J865" s="5"/>
      <c r="K865" s="5"/>
    </row>
    <row r="866" spans="2:11" x14ac:dyDescent="0.2">
      <c r="B866" s="5"/>
      <c r="C866" s="5"/>
      <c r="D866" s="5"/>
      <c r="E866" s="5"/>
      <c r="F866" s="5"/>
      <c r="G866" s="5"/>
      <c r="H866" s="5"/>
      <c r="I866" s="5"/>
      <c r="J866" s="5"/>
      <c r="K866" s="5"/>
    </row>
    <row r="867" spans="2:11" x14ac:dyDescent="0.2">
      <c r="B867" s="5"/>
      <c r="C867" s="5"/>
      <c r="D867" s="5"/>
      <c r="E867" s="5"/>
      <c r="F867" s="5"/>
      <c r="G867" s="5"/>
      <c r="H867" s="5"/>
      <c r="I867" s="5"/>
      <c r="J867" s="5"/>
      <c r="K867" s="5"/>
    </row>
    <row r="868" spans="2:11" x14ac:dyDescent="0.2">
      <c r="B868" s="5"/>
      <c r="C868" s="5"/>
      <c r="D868" s="5"/>
      <c r="E868" s="5"/>
      <c r="F868" s="5"/>
      <c r="G868" s="5"/>
      <c r="H868" s="5"/>
      <c r="I868" s="5"/>
      <c r="J868" s="5"/>
      <c r="K868" s="5"/>
    </row>
    <row r="869" spans="2:11" x14ac:dyDescent="0.2">
      <c r="B869" s="5"/>
      <c r="C869" s="5"/>
      <c r="D869" s="5"/>
      <c r="E869" s="5"/>
      <c r="F869" s="5"/>
      <c r="G869" s="5"/>
      <c r="H869" s="5"/>
      <c r="I869" s="5"/>
      <c r="J869" s="5"/>
      <c r="K869" s="5"/>
    </row>
    <row r="870" spans="2:11" x14ac:dyDescent="0.2">
      <c r="B870" s="5"/>
      <c r="C870" s="5"/>
      <c r="D870" s="5"/>
      <c r="E870" s="5"/>
      <c r="F870" s="5"/>
      <c r="G870" s="5"/>
      <c r="H870" s="5"/>
      <c r="I870" s="5"/>
      <c r="J870" s="5"/>
      <c r="K870" s="5"/>
    </row>
    <row r="871" spans="2:11" x14ac:dyDescent="0.2">
      <c r="B871" s="5"/>
      <c r="C871" s="5"/>
      <c r="D871" s="5"/>
      <c r="E871" s="5"/>
      <c r="F871" s="5"/>
      <c r="G871" s="5"/>
      <c r="H871" s="5"/>
      <c r="I871" s="5"/>
      <c r="J871" s="5"/>
      <c r="K871" s="5"/>
    </row>
    <row r="872" spans="2:11" x14ac:dyDescent="0.2">
      <c r="B872" s="5"/>
      <c r="C872" s="5"/>
      <c r="D872" s="5"/>
      <c r="E872" s="5"/>
      <c r="F872" s="5"/>
      <c r="G872" s="5"/>
      <c r="H872" s="5"/>
      <c r="I872" s="5"/>
      <c r="J872" s="5"/>
      <c r="K872" s="5"/>
    </row>
    <row r="873" spans="2:11" x14ac:dyDescent="0.2">
      <c r="B873" s="5"/>
      <c r="C873" s="5"/>
      <c r="D873" s="5"/>
      <c r="E873" s="5"/>
      <c r="F873" s="5"/>
      <c r="G873" s="5"/>
      <c r="H873" s="5"/>
      <c r="I873" s="5"/>
      <c r="J873" s="5"/>
      <c r="K873" s="5"/>
    </row>
    <row r="874" spans="2:11" x14ac:dyDescent="0.2">
      <c r="B874" s="5"/>
      <c r="C874" s="5"/>
      <c r="D874" s="5"/>
      <c r="E874" s="5"/>
      <c r="F874" s="5"/>
      <c r="G874" s="5"/>
      <c r="H874" s="5"/>
      <c r="I874" s="5"/>
      <c r="J874" s="5"/>
      <c r="K874" s="5"/>
    </row>
    <row r="875" spans="2:11" x14ac:dyDescent="0.2">
      <c r="B875" s="5"/>
      <c r="C875" s="5"/>
      <c r="D875" s="5"/>
      <c r="E875" s="5"/>
      <c r="F875" s="5"/>
      <c r="G875" s="5"/>
      <c r="H875" s="5"/>
      <c r="I875" s="5"/>
      <c r="J875" s="5"/>
      <c r="K875" s="5"/>
    </row>
    <row r="876" spans="2:11" x14ac:dyDescent="0.2">
      <c r="B876" s="5"/>
      <c r="C876" s="5"/>
      <c r="D876" s="5"/>
      <c r="E876" s="5"/>
      <c r="F876" s="5"/>
      <c r="G876" s="5"/>
      <c r="H876" s="5"/>
      <c r="I876" s="5"/>
      <c r="J876" s="5"/>
      <c r="K876" s="5"/>
    </row>
    <row r="877" spans="2:11" x14ac:dyDescent="0.2">
      <c r="B877" s="5"/>
      <c r="C877" s="5"/>
      <c r="D877" s="5"/>
      <c r="E877" s="5"/>
      <c r="F877" s="5"/>
      <c r="G877" s="5"/>
      <c r="H877" s="5"/>
      <c r="I877" s="5"/>
      <c r="J877" s="5"/>
      <c r="K877" s="5"/>
    </row>
    <row r="878" spans="2:11" x14ac:dyDescent="0.2">
      <c r="B878" s="5"/>
      <c r="C878" s="5"/>
      <c r="D878" s="5"/>
      <c r="E878" s="5"/>
      <c r="F878" s="5"/>
      <c r="G878" s="5"/>
      <c r="H878" s="5"/>
      <c r="I878" s="5"/>
      <c r="J878" s="5"/>
      <c r="K878" s="5"/>
    </row>
    <row r="879" spans="2:11" x14ac:dyDescent="0.2">
      <c r="B879" s="5"/>
      <c r="C879" s="5"/>
      <c r="D879" s="5"/>
      <c r="E879" s="5"/>
      <c r="F879" s="5"/>
      <c r="G879" s="5"/>
      <c r="H879" s="5"/>
      <c r="I879" s="5"/>
      <c r="J879" s="5"/>
      <c r="K879" s="5"/>
    </row>
    <row r="880" spans="2:11" x14ac:dyDescent="0.2">
      <c r="B880" s="5"/>
      <c r="C880" s="5"/>
      <c r="D880" s="5"/>
      <c r="E880" s="5"/>
      <c r="F880" s="5"/>
      <c r="G880" s="5"/>
      <c r="H880" s="5"/>
      <c r="I880" s="5"/>
      <c r="J880" s="5"/>
      <c r="K880" s="5"/>
    </row>
    <row r="881" spans="2:11" x14ac:dyDescent="0.2">
      <c r="B881" s="5"/>
      <c r="C881" s="5"/>
      <c r="D881" s="5"/>
      <c r="E881" s="5"/>
      <c r="F881" s="5"/>
      <c r="G881" s="5"/>
      <c r="H881" s="5"/>
      <c r="I881" s="5"/>
      <c r="J881" s="5"/>
      <c r="K881" s="5"/>
    </row>
    <row r="882" spans="2:11" x14ac:dyDescent="0.2">
      <c r="B882" s="5"/>
      <c r="C882" s="5"/>
      <c r="D882" s="5"/>
      <c r="E882" s="5"/>
      <c r="F882" s="5"/>
      <c r="G882" s="5"/>
      <c r="H882" s="5"/>
      <c r="I882" s="5"/>
      <c r="J882" s="5"/>
      <c r="K882" s="5"/>
    </row>
    <row r="883" spans="2:11" x14ac:dyDescent="0.2">
      <c r="B883" s="5"/>
      <c r="C883" s="5"/>
      <c r="D883" s="5"/>
      <c r="E883" s="5"/>
      <c r="F883" s="5"/>
      <c r="G883" s="5"/>
      <c r="H883" s="5"/>
      <c r="I883" s="5"/>
      <c r="J883" s="5"/>
      <c r="K883" s="5"/>
    </row>
    <row r="884" spans="2:11" x14ac:dyDescent="0.2">
      <c r="B884" s="5"/>
      <c r="C884" s="5"/>
      <c r="D884" s="5"/>
      <c r="E884" s="5"/>
      <c r="F884" s="5"/>
      <c r="G884" s="5"/>
      <c r="H884" s="5"/>
      <c r="I884" s="5"/>
      <c r="J884" s="5"/>
      <c r="K884" s="5"/>
    </row>
    <row r="885" spans="2:11" x14ac:dyDescent="0.2">
      <c r="B885" s="5"/>
      <c r="C885" s="5"/>
      <c r="D885" s="5"/>
      <c r="E885" s="5"/>
      <c r="F885" s="5"/>
      <c r="G885" s="5"/>
      <c r="H885" s="5"/>
      <c r="I885" s="5"/>
      <c r="J885" s="5"/>
      <c r="K885" s="5"/>
    </row>
    <row r="886" spans="2:11" x14ac:dyDescent="0.2">
      <c r="B886" s="5"/>
      <c r="C886" s="5"/>
      <c r="D886" s="5"/>
      <c r="E886" s="5"/>
      <c r="F886" s="5"/>
      <c r="G886" s="5"/>
      <c r="H886" s="5"/>
      <c r="I886" s="5"/>
      <c r="J886" s="5"/>
      <c r="K886" s="5"/>
    </row>
    <row r="887" spans="2:11" x14ac:dyDescent="0.2">
      <c r="B887" s="5"/>
      <c r="C887" s="5"/>
      <c r="D887" s="5"/>
      <c r="E887" s="5"/>
      <c r="F887" s="5"/>
      <c r="G887" s="5"/>
      <c r="H887" s="5"/>
      <c r="I887" s="5"/>
      <c r="J887" s="5"/>
      <c r="K887" s="5"/>
    </row>
    <row r="888" spans="2:11" x14ac:dyDescent="0.2">
      <c r="B888" s="5"/>
      <c r="C888" s="5"/>
      <c r="D888" s="5"/>
      <c r="E888" s="5"/>
      <c r="F888" s="5"/>
      <c r="G888" s="5"/>
      <c r="H888" s="5"/>
      <c r="I888" s="5"/>
      <c r="J888" s="5"/>
      <c r="K888" s="5"/>
    </row>
    <row r="889" spans="2:11" x14ac:dyDescent="0.2">
      <c r="B889" s="5"/>
      <c r="C889" s="5"/>
      <c r="D889" s="5"/>
      <c r="E889" s="5"/>
      <c r="F889" s="5"/>
      <c r="G889" s="5"/>
      <c r="H889" s="5"/>
      <c r="I889" s="5"/>
      <c r="J889" s="5"/>
      <c r="K889" s="5"/>
    </row>
    <row r="890" spans="2:11" x14ac:dyDescent="0.2">
      <c r="B890" s="5"/>
      <c r="C890" s="5"/>
      <c r="D890" s="5"/>
      <c r="E890" s="5"/>
      <c r="F890" s="5"/>
      <c r="G890" s="5"/>
      <c r="H890" s="5"/>
      <c r="I890" s="5"/>
      <c r="J890" s="5"/>
      <c r="K890" s="5"/>
    </row>
    <row r="891" spans="2:11" x14ac:dyDescent="0.2">
      <c r="B891" s="5"/>
      <c r="C891" s="5"/>
      <c r="D891" s="5"/>
      <c r="E891" s="5"/>
      <c r="F891" s="5"/>
      <c r="G891" s="5"/>
      <c r="H891" s="5"/>
      <c r="I891" s="5"/>
      <c r="J891" s="5"/>
      <c r="K891" s="5"/>
    </row>
    <row r="892" spans="2:11" x14ac:dyDescent="0.2">
      <c r="B892" s="5"/>
      <c r="C892" s="5"/>
      <c r="D892" s="5"/>
      <c r="E892" s="5"/>
      <c r="F892" s="5"/>
      <c r="G892" s="5"/>
      <c r="H892" s="5"/>
      <c r="I892" s="5"/>
      <c r="J892" s="5"/>
      <c r="K892" s="5"/>
    </row>
    <row r="893" spans="2:11" x14ac:dyDescent="0.2">
      <c r="B893" s="5"/>
      <c r="C893" s="5"/>
      <c r="D893" s="5"/>
      <c r="E893" s="5"/>
      <c r="F893" s="5"/>
      <c r="G893" s="5"/>
      <c r="H893" s="5"/>
      <c r="I893" s="5"/>
      <c r="J893" s="5"/>
      <c r="K893" s="5"/>
    </row>
    <row r="894" spans="2:11" x14ac:dyDescent="0.2">
      <c r="B894" s="5"/>
      <c r="C894" s="5"/>
      <c r="D894" s="5"/>
      <c r="E894" s="5"/>
      <c r="F894" s="5"/>
      <c r="G894" s="5"/>
      <c r="H894" s="5"/>
      <c r="I894" s="5"/>
      <c r="J894" s="5"/>
      <c r="K894" s="5"/>
    </row>
    <row r="895" spans="2:11" x14ac:dyDescent="0.2">
      <c r="B895" s="5"/>
      <c r="C895" s="5"/>
      <c r="D895" s="5"/>
      <c r="E895" s="5"/>
      <c r="F895" s="5"/>
      <c r="G895" s="5"/>
      <c r="H895" s="5"/>
      <c r="I895" s="5"/>
      <c r="J895" s="5"/>
      <c r="K895" s="5"/>
    </row>
    <row r="896" spans="2:11" x14ac:dyDescent="0.2">
      <c r="B896" s="5"/>
      <c r="C896" s="5"/>
      <c r="D896" s="5"/>
      <c r="E896" s="5"/>
      <c r="F896" s="5"/>
      <c r="G896" s="5"/>
      <c r="H896" s="5"/>
      <c r="I896" s="5"/>
      <c r="J896" s="5"/>
      <c r="K896" s="5"/>
    </row>
    <row r="897" spans="2:11" x14ac:dyDescent="0.2">
      <c r="B897" s="5"/>
      <c r="C897" s="5"/>
      <c r="D897" s="5"/>
      <c r="E897" s="5"/>
      <c r="F897" s="5"/>
      <c r="G897" s="5"/>
      <c r="H897" s="5"/>
      <c r="I897" s="5"/>
      <c r="J897" s="5"/>
      <c r="K897" s="5"/>
    </row>
    <row r="898" spans="2:11" x14ac:dyDescent="0.2">
      <c r="B898" s="5"/>
      <c r="C898" s="5"/>
      <c r="D898" s="5"/>
      <c r="E898" s="5"/>
      <c r="F898" s="5"/>
      <c r="G898" s="5"/>
      <c r="H898" s="5"/>
      <c r="I898" s="5"/>
      <c r="J898" s="5"/>
      <c r="K898" s="5"/>
    </row>
    <row r="899" spans="2:11" x14ac:dyDescent="0.2">
      <c r="B899" s="5"/>
      <c r="C899" s="5"/>
      <c r="D899" s="5"/>
      <c r="E899" s="5"/>
      <c r="F899" s="5"/>
      <c r="G899" s="5"/>
      <c r="H899" s="5"/>
      <c r="I899" s="5"/>
      <c r="J899" s="5"/>
      <c r="K899" s="5"/>
    </row>
    <row r="900" spans="2:11" x14ac:dyDescent="0.2">
      <c r="B900" s="5"/>
      <c r="C900" s="5"/>
      <c r="D900" s="5"/>
      <c r="E900" s="5"/>
      <c r="F900" s="5"/>
      <c r="G900" s="5"/>
      <c r="H900" s="5"/>
      <c r="I900" s="5"/>
      <c r="J900" s="5"/>
      <c r="K900" s="5"/>
    </row>
    <row r="901" spans="2:11" x14ac:dyDescent="0.2">
      <c r="B901" s="5"/>
      <c r="C901" s="5"/>
      <c r="D901" s="5"/>
      <c r="E901" s="5"/>
      <c r="F901" s="5"/>
      <c r="G901" s="5"/>
      <c r="H901" s="5"/>
      <c r="I901" s="5"/>
      <c r="J901" s="5"/>
      <c r="K901" s="5"/>
    </row>
    <row r="902" spans="2:11" x14ac:dyDescent="0.2">
      <c r="B902" s="5"/>
      <c r="C902" s="5"/>
      <c r="D902" s="5"/>
      <c r="E902" s="5"/>
      <c r="F902" s="5"/>
      <c r="G902" s="5"/>
      <c r="H902" s="5"/>
      <c r="I902" s="5"/>
      <c r="J902" s="5"/>
      <c r="K902" s="5"/>
    </row>
    <row r="903" spans="2:11" x14ac:dyDescent="0.2">
      <c r="B903" s="5"/>
      <c r="C903" s="5"/>
      <c r="D903" s="5"/>
      <c r="E903" s="5"/>
      <c r="F903" s="5"/>
      <c r="G903" s="5"/>
      <c r="H903" s="5"/>
      <c r="I903" s="5"/>
      <c r="J903" s="5"/>
      <c r="K903" s="5"/>
    </row>
    <row r="904" spans="2:11" x14ac:dyDescent="0.2">
      <c r="B904" s="5"/>
      <c r="C904" s="5"/>
      <c r="D904" s="5"/>
      <c r="E904" s="5"/>
      <c r="F904" s="5"/>
      <c r="G904" s="5"/>
      <c r="H904" s="5"/>
      <c r="I904" s="5"/>
      <c r="J904" s="5"/>
      <c r="K904" s="5"/>
    </row>
    <row r="905" spans="2:11" x14ac:dyDescent="0.2">
      <c r="B905" s="5"/>
      <c r="C905" s="5"/>
      <c r="D905" s="5"/>
      <c r="E905" s="5"/>
      <c r="F905" s="5"/>
      <c r="G905" s="5"/>
      <c r="H905" s="5"/>
      <c r="I905" s="5"/>
      <c r="J905" s="5"/>
      <c r="K905" s="5"/>
    </row>
    <row r="906" spans="2:11" x14ac:dyDescent="0.2">
      <c r="B906" s="5"/>
      <c r="C906" s="5"/>
      <c r="D906" s="5"/>
      <c r="E906" s="5"/>
      <c r="F906" s="5"/>
      <c r="G906" s="5"/>
      <c r="H906" s="5"/>
      <c r="I906" s="5"/>
      <c r="J906" s="5"/>
      <c r="K906" s="5"/>
    </row>
    <row r="907" spans="2:11" x14ac:dyDescent="0.2">
      <c r="B907" s="5"/>
      <c r="C907" s="5"/>
      <c r="D907" s="5"/>
      <c r="E907" s="5"/>
      <c r="F907" s="5"/>
      <c r="G907" s="5"/>
      <c r="H907" s="5"/>
      <c r="I907" s="5"/>
      <c r="J907" s="5"/>
      <c r="K907" s="5"/>
    </row>
    <row r="908" spans="2:11" x14ac:dyDescent="0.2">
      <c r="B908" s="5"/>
      <c r="C908" s="5"/>
      <c r="D908" s="5"/>
      <c r="E908" s="5"/>
      <c r="F908" s="5"/>
      <c r="G908" s="5"/>
      <c r="H908" s="5"/>
      <c r="I908" s="5"/>
      <c r="J908" s="5"/>
      <c r="K908" s="5"/>
    </row>
    <row r="909" spans="2:11" x14ac:dyDescent="0.2">
      <c r="B909" s="5"/>
      <c r="C909" s="5"/>
      <c r="D909" s="5"/>
      <c r="E909" s="5"/>
      <c r="F909" s="5"/>
      <c r="G909" s="5"/>
      <c r="H909" s="5"/>
      <c r="I909" s="5"/>
      <c r="J909" s="5"/>
      <c r="K909" s="5"/>
    </row>
    <row r="910" spans="2:11" x14ac:dyDescent="0.2">
      <c r="B910" s="5"/>
      <c r="C910" s="5"/>
      <c r="D910" s="5"/>
      <c r="E910" s="5"/>
      <c r="F910" s="5"/>
      <c r="G910" s="5"/>
      <c r="H910" s="5"/>
      <c r="I910" s="5"/>
      <c r="J910" s="5"/>
      <c r="K910" s="5"/>
    </row>
    <row r="911" spans="2:11" x14ac:dyDescent="0.2">
      <c r="B911" s="5"/>
      <c r="C911" s="5"/>
      <c r="D911" s="5"/>
      <c r="E911" s="5"/>
      <c r="F911" s="5"/>
      <c r="G911" s="5"/>
      <c r="H911" s="5"/>
      <c r="I911" s="5"/>
      <c r="J911" s="5"/>
      <c r="K911" s="5"/>
    </row>
    <row r="912" spans="2:11" x14ac:dyDescent="0.2">
      <c r="B912" s="5"/>
      <c r="C912" s="5"/>
      <c r="D912" s="5"/>
      <c r="E912" s="5"/>
      <c r="F912" s="5"/>
      <c r="G912" s="5"/>
      <c r="H912" s="5"/>
      <c r="I912" s="5"/>
      <c r="J912" s="5"/>
      <c r="K912" s="5"/>
    </row>
    <row r="913" spans="2:11" x14ac:dyDescent="0.2">
      <c r="B913" s="5"/>
      <c r="C913" s="5"/>
      <c r="D913" s="5"/>
      <c r="E913" s="5"/>
      <c r="F913" s="5"/>
      <c r="G913" s="5"/>
      <c r="H913" s="5"/>
      <c r="I913" s="5"/>
      <c r="J913" s="5"/>
      <c r="K913" s="5"/>
    </row>
    <row r="914" spans="2:11" x14ac:dyDescent="0.2">
      <c r="B914" s="5"/>
      <c r="C914" s="5"/>
      <c r="D914" s="5"/>
      <c r="E914" s="5"/>
      <c r="F914" s="5"/>
      <c r="G914" s="5"/>
      <c r="H914" s="5"/>
      <c r="I914" s="5"/>
      <c r="J914" s="5"/>
      <c r="K914" s="5"/>
    </row>
    <row r="915" spans="2:11" x14ac:dyDescent="0.2">
      <c r="B915" s="5"/>
      <c r="C915" s="5"/>
      <c r="D915" s="5"/>
      <c r="E915" s="5"/>
      <c r="F915" s="5"/>
      <c r="G915" s="5"/>
      <c r="H915" s="5"/>
      <c r="I915" s="5"/>
      <c r="J915" s="5"/>
      <c r="K915" s="5"/>
    </row>
    <row r="916" spans="2:11" x14ac:dyDescent="0.2">
      <c r="B916" s="5"/>
      <c r="C916" s="5"/>
      <c r="D916" s="5"/>
      <c r="E916" s="5"/>
      <c r="F916" s="5"/>
      <c r="G916" s="5"/>
      <c r="H916" s="5"/>
      <c r="I916" s="5"/>
      <c r="J916" s="5"/>
      <c r="K916" s="5"/>
    </row>
    <row r="917" spans="2:11" x14ac:dyDescent="0.2">
      <c r="B917" s="5"/>
      <c r="C917" s="5"/>
      <c r="D917" s="5"/>
      <c r="E917" s="5"/>
      <c r="F917" s="5"/>
      <c r="G917" s="5"/>
      <c r="H917" s="5"/>
      <c r="I917" s="5"/>
      <c r="J917" s="5"/>
      <c r="K917" s="5"/>
    </row>
    <row r="918" spans="2:11" x14ac:dyDescent="0.2">
      <c r="B918" s="5"/>
      <c r="C918" s="5"/>
      <c r="D918" s="5"/>
      <c r="E918" s="5"/>
      <c r="F918" s="5"/>
      <c r="G918" s="5"/>
      <c r="H918" s="5"/>
      <c r="I918" s="5"/>
      <c r="J918" s="5"/>
      <c r="K918" s="5"/>
    </row>
    <row r="919" spans="2:11" x14ac:dyDescent="0.2">
      <c r="B919" s="5"/>
      <c r="C919" s="5"/>
      <c r="D919" s="5"/>
      <c r="E919" s="5"/>
      <c r="F919" s="5"/>
      <c r="G919" s="5"/>
      <c r="H919" s="5"/>
      <c r="I919" s="5"/>
      <c r="J919" s="5"/>
      <c r="K919" s="5"/>
    </row>
    <row r="920" spans="2:11" x14ac:dyDescent="0.2">
      <c r="B920" s="5"/>
      <c r="C920" s="5"/>
      <c r="D920" s="5"/>
      <c r="E920" s="5"/>
      <c r="F920" s="5"/>
      <c r="G920" s="5"/>
      <c r="H920" s="5"/>
      <c r="I920" s="5"/>
      <c r="J920" s="5"/>
      <c r="K920" s="5"/>
    </row>
    <row r="921" spans="2:11" x14ac:dyDescent="0.2">
      <c r="B921" s="5"/>
      <c r="C921" s="5"/>
      <c r="D921" s="5"/>
      <c r="E921" s="5"/>
      <c r="F921" s="5"/>
      <c r="G921" s="5"/>
      <c r="H921" s="5"/>
      <c r="I921" s="5"/>
      <c r="J921" s="5"/>
      <c r="K921" s="5"/>
    </row>
    <row r="922" spans="2:11" x14ac:dyDescent="0.2">
      <c r="B922" s="5"/>
      <c r="C922" s="5"/>
      <c r="D922" s="5"/>
      <c r="E922" s="5"/>
      <c r="F922" s="5"/>
      <c r="G922" s="5"/>
      <c r="H922" s="5"/>
      <c r="I922" s="5"/>
      <c r="J922" s="5"/>
      <c r="K922" s="5"/>
    </row>
    <row r="923" spans="2:11" x14ac:dyDescent="0.2">
      <c r="B923" s="5"/>
      <c r="C923" s="5"/>
      <c r="D923" s="5"/>
      <c r="E923" s="5"/>
      <c r="F923" s="5"/>
      <c r="G923" s="5"/>
      <c r="H923" s="5"/>
      <c r="I923" s="5"/>
      <c r="J923" s="5"/>
      <c r="K923" s="5"/>
    </row>
    <row r="924" spans="2:11" x14ac:dyDescent="0.2">
      <c r="B924" s="5"/>
      <c r="C924" s="5"/>
      <c r="D924" s="5"/>
      <c r="E924" s="5"/>
      <c r="F924" s="5"/>
      <c r="G924" s="5"/>
      <c r="H924" s="5"/>
      <c r="I924" s="5"/>
      <c r="J924" s="5"/>
      <c r="K924" s="5"/>
    </row>
    <row r="925" spans="2:11" x14ac:dyDescent="0.2">
      <c r="B925" s="5"/>
      <c r="C925" s="5"/>
      <c r="D925" s="5"/>
      <c r="E925" s="5"/>
      <c r="F925" s="5"/>
      <c r="G925" s="5"/>
      <c r="H925" s="5"/>
      <c r="I925" s="5"/>
      <c r="J925" s="5"/>
      <c r="K925" s="5"/>
    </row>
    <row r="926" spans="2:11" x14ac:dyDescent="0.2">
      <c r="B926" s="5"/>
      <c r="C926" s="5"/>
      <c r="D926" s="5"/>
      <c r="E926" s="5"/>
      <c r="F926" s="5"/>
      <c r="G926" s="5"/>
      <c r="H926" s="5"/>
      <c r="I926" s="5"/>
      <c r="J926" s="5"/>
      <c r="K926" s="5"/>
    </row>
    <row r="927" spans="2:11" x14ac:dyDescent="0.2">
      <c r="B927" s="5"/>
      <c r="C927" s="5"/>
      <c r="D927" s="5"/>
      <c r="E927" s="5"/>
      <c r="F927" s="5"/>
      <c r="G927" s="5"/>
      <c r="H927" s="5"/>
      <c r="I927" s="5"/>
      <c r="J927" s="5"/>
      <c r="K927" s="5"/>
    </row>
    <row r="928" spans="2:11" x14ac:dyDescent="0.2">
      <c r="B928" s="5"/>
      <c r="C928" s="5"/>
      <c r="D928" s="5"/>
      <c r="E928" s="5"/>
      <c r="F928" s="5"/>
      <c r="G928" s="5"/>
      <c r="H928" s="5"/>
      <c r="I928" s="5"/>
      <c r="J928" s="5"/>
      <c r="K928" s="5"/>
    </row>
    <row r="929" spans="2:11" x14ac:dyDescent="0.2">
      <c r="B929" s="5"/>
      <c r="C929" s="5"/>
      <c r="D929" s="5"/>
      <c r="E929" s="5"/>
      <c r="F929" s="5"/>
      <c r="G929" s="5"/>
      <c r="H929" s="5"/>
      <c r="I929" s="5"/>
      <c r="J929" s="5"/>
      <c r="K929" s="5"/>
    </row>
    <row r="930" spans="2:11" x14ac:dyDescent="0.2">
      <c r="B930" s="5"/>
      <c r="C930" s="5"/>
      <c r="D930" s="5"/>
      <c r="E930" s="5"/>
      <c r="F930" s="5"/>
      <c r="G930" s="5"/>
      <c r="H930" s="5"/>
      <c r="I930" s="5"/>
      <c r="J930" s="5"/>
      <c r="K930" s="5"/>
    </row>
    <row r="931" spans="2:11" x14ac:dyDescent="0.2">
      <c r="B931" s="5"/>
      <c r="C931" s="5"/>
      <c r="D931" s="5"/>
      <c r="E931" s="5"/>
      <c r="F931" s="5"/>
      <c r="G931" s="5"/>
      <c r="H931" s="5"/>
      <c r="I931" s="5"/>
      <c r="J931" s="5"/>
      <c r="K931" s="5"/>
    </row>
    <row r="932" spans="2:11" x14ac:dyDescent="0.2">
      <c r="B932" s="5"/>
      <c r="C932" s="5"/>
      <c r="D932" s="5"/>
      <c r="E932" s="5"/>
      <c r="F932" s="5"/>
      <c r="G932" s="5"/>
      <c r="H932" s="5"/>
      <c r="I932" s="5"/>
      <c r="J932" s="5"/>
      <c r="K932" s="5"/>
    </row>
    <row r="933" spans="2:11" x14ac:dyDescent="0.2">
      <c r="B933" s="5"/>
      <c r="C933" s="5"/>
      <c r="D933" s="5"/>
      <c r="E933" s="5"/>
      <c r="F933" s="5"/>
      <c r="G933" s="5"/>
      <c r="H933" s="5"/>
      <c r="I933" s="5"/>
      <c r="J933" s="5"/>
      <c r="K933" s="5"/>
    </row>
    <row r="934" spans="2:11" x14ac:dyDescent="0.2">
      <c r="B934" s="5"/>
      <c r="C934" s="5"/>
      <c r="D934" s="5"/>
      <c r="E934" s="5"/>
      <c r="F934" s="5"/>
      <c r="G934" s="5"/>
      <c r="H934" s="5"/>
      <c r="I934" s="5"/>
      <c r="J934" s="5"/>
      <c r="K934" s="5"/>
    </row>
    <row r="935" spans="2:11" x14ac:dyDescent="0.2">
      <c r="B935" s="5"/>
      <c r="C935" s="5"/>
      <c r="D935" s="5"/>
      <c r="E935" s="5"/>
      <c r="F935" s="5"/>
      <c r="G935" s="5"/>
      <c r="H935" s="5"/>
      <c r="I935" s="5"/>
      <c r="J935" s="5"/>
      <c r="K935" s="5"/>
    </row>
    <row r="936" spans="2:11" x14ac:dyDescent="0.2">
      <c r="B936" s="5"/>
      <c r="C936" s="5"/>
      <c r="D936" s="5"/>
      <c r="E936" s="5"/>
      <c r="F936" s="5"/>
      <c r="G936" s="5"/>
      <c r="H936" s="5"/>
      <c r="I936" s="5"/>
      <c r="J936" s="5"/>
      <c r="K936" s="5"/>
    </row>
    <row r="937" spans="2:11" x14ac:dyDescent="0.2">
      <c r="B937" s="5"/>
      <c r="C937" s="5"/>
      <c r="D937" s="5"/>
      <c r="E937" s="5"/>
      <c r="F937" s="5"/>
      <c r="G937" s="5"/>
      <c r="H937" s="5"/>
      <c r="I937" s="5"/>
      <c r="J937" s="5"/>
      <c r="K937" s="5"/>
    </row>
    <row r="938" spans="2:11" x14ac:dyDescent="0.2">
      <c r="B938" s="5"/>
      <c r="C938" s="5"/>
      <c r="D938" s="5"/>
      <c r="E938" s="5"/>
      <c r="F938" s="5"/>
      <c r="G938" s="5"/>
      <c r="H938" s="5"/>
      <c r="I938" s="5"/>
      <c r="J938" s="5"/>
      <c r="K938" s="5"/>
    </row>
    <row r="939" spans="2:11" x14ac:dyDescent="0.2">
      <c r="B939" s="5"/>
      <c r="C939" s="5"/>
      <c r="D939" s="5"/>
      <c r="E939" s="5"/>
      <c r="F939" s="5"/>
      <c r="G939" s="5"/>
      <c r="H939" s="5"/>
      <c r="I939" s="5"/>
      <c r="J939" s="5"/>
      <c r="K939" s="5"/>
    </row>
    <row r="940" spans="2:11" x14ac:dyDescent="0.2">
      <c r="B940" s="5"/>
      <c r="C940" s="5"/>
      <c r="D940" s="5"/>
      <c r="E940" s="5"/>
      <c r="F940" s="5"/>
      <c r="G940" s="5"/>
      <c r="H940" s="5"/>
      <c r="I940" s="5"/>
      <c r="J940" s="5"/>
      <c r="K940" s="5"/>
    </row>
    <row r="941" spans="2:11" x14ac:dyDescent="0.2">
      <c r="B941" s="5"/>
      <c r="C941" s="5"/>
      <c r="D941" s="5"/>
      <c r="E941" s="5"/>
      <c r="F941" s="5"/>
      <c r="G941" s="5"/>
      <c r="H941" s="5"/>
      <c r="I941" s="5"/>
      <c r="J941" s="5"/>
      <c r="K941" s="5"/>
    </row>
    <row r="942" spans="2:11" x14ac:dyDescent="0.2">
      <c r="B942" s="5"/>
      <c r="C942" s="5"/>
      <c r="D942" s="5"/>
      <c r="E942" s="5"/>
      <c r="F942" s="5"/>
      <c r="G942" s="5"/>
      <c r="H942" s="5"/>
      <c r="I942" s="5"/>
      <c r="J942" s="5"/>
      <c r="K942" s="5"/>
    </row>
    <row r="943" spans="2:11" x14ac:dyDescent="0.2">
      <c r="B943" s="5"/>
      <c r="C943" s="5"/>
      <c r="D943" s="5"/>
      <c r="E943" s="5"/>
      <c r="F943" s="5"/>
      <c r="G943" s="5"/>
      <c r="H943" s="5"/>
      <c r="I943" s="5"/>
      <c r="J943" s="5"/>
      <c r="K943" s="5"/>
    </row>
    <row r="944" spans="2:11" x14ac:dyDescent="0.2">
      <c r="B944" s="5"/>
      <c r="C944" s="5"/>
      <c r="D944" s="5"/>
      <c r="E944" s="5"/>
      <c r="F944" s="5"/>
      <c r="G944" s="5"/>
      <c r="H944" s="5"/>
      <c r="I944" s="5"/>
      <c r="J944" s="5"/>
      <c r="K944" s="5"/>
    </row>
    <row r="945" spans="2:11" x14ac:dyDescent="0.2">
      <c r="B945" s="5"/>
      <c r="C945" s="5"/>
      <c r="D945" s="5"/>
      <c r="E945" s="5"/>
      <c r="F945" s="5"/>
      <c r="G945" s="5"/>
      <c r="H945" s="5"/>
      <c r="I945" s="5"/>
      <c r="J945" s="5"/>
      <c r="K945" s="5"/>
    </row>
    <row r="946" spans="2:11" x14ac:dyDescent="0.2">
      <c r="B946" s="5"/>
      <c r="C946" s="5"/>
      <c r="D946" s="5"/>
      <c r="E946" s="5"/>
      <c r="F946" s="5"/>
      <c r="G946" s="5"/>
      <c r="H946" s="5"/>
      <c r="I946" s="5"/>
      <c r="J946" s="5"/>
      <c r="K946" s="5"/>
    </row>
    <row r="947" spans="2:11" x14ac:dyDescent="0.2">
      <c r="B947" s="5"/>
      <c r="C947" s="5"/>
      <c r="D947" s="5"/>
      <c r="E947" s="5"/>
      <c r="F947" s="5"/>
      <c r="G947" s="5"/>
      <c r="H947" s="5"/>
      <c r="I947" s="5"/>
      <c r="J947" s="5"/>
      <c r="K947" s="5"/>
    </row>
    <row r="948" spans="2:11" x14ac:dyDescent="0.2">
      <c r="B948" s="5"/>
      <c r="C948" s="5"/>
      <c r="D948" s="5"/>
      <c r="E948" s="5"/>
      <c r="F948" s="5"/>
      <c r="G948" s="5"/>
      <c r="H948" s="5"/>
      <c r="I948" s="5"/>
      <c r="J948" s="5"/>
      <c r="K948" s="5"/>
    </row>
    <row r="949" spans="2:11" x14ac:dyDescent="0.2">
      <c r="B949" s="5"/>
      <c r="C949" s="5"/>
      <c r="D949" s="5"/>
      <c r="E949" s="5"/>
      <c r="F949" s="5"/>
      <c r="G949" s="5"/>
      <c r="H949" s="5"/>
      <c r="I949" s="5"/>
      <c r="J949" s="5"/>
      <c r="K949" s="5"/>
    </row>
    <row r="950" spans="2:11" x14ac:dyDescent="0.2">
      <c r="B950" s="3"/>
      <c r="C950" s="3"/>
      <c r="D950" s="3"/>
      <c r="E950" s="3"/>
      <c r="F950" s="3"/>
      <c r="G950" s="3"/>
      <c r="H950" s="3"/>
      <c r="I950" s="4"/>
      <c r="J950" s="4"/>
      <c r="K950" s="4"/>
    </row>
  </sheetData>
  <mergeCells count="34">
    <mergeCell ref="B72:L73"/>
    <mergeCell ref="B74:L75"/>
    <mergeCell ref="D45:L45"/>
    <mergeCell ref="D51:L51"/>
    <mergeCell ref="D52:L52"/>
    <mergeCell ref="D58:L58"/>
    <mergeCell ref="D59:L59"/>
    <mergeCell ref="D65:L65"/>
    <mergeCell ref="D66:L66"/>
    <mergeCell ref="D64:L64"/>
    <mergeCell ref="D24:L24"/>
    <mergeCell ref="D26:L26"/>
    <mergeCell ref="D30:L30"/>
    <mergeCell ref="D63:L63"/>
    <mergeCell ref="B9:L9"/>
    <mergeCell ref="B10:C10"/>
    <mergeCell ref="D31:L31"/>
    <mergeCell ref="D38:L38"/>
    <mergeCell ref="D37:L37"/>
    <mergeCell ref="D44:L44"/>
    <mergeCell ref="D16:L16"/>
    <mergeCell ref="D17:L17"/>
    <mergeCell ref="D25:L25"/>
    <mergeCell ref="D23:L23"/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</mergeCells>
  <pageMargins left="0.25" right="0.25" top="0.75" bottom="0.75" header="0.3" footer="0.3"/>
  <pageSetup paperSize="9" scale="56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B1:Q946"/>
  <sheetViews>
    <sheetView zoomScaleNormal="100" zoomScaleSheetLayoutView="130" workbookViewId="0">
      <selection activeCell="J55" sqref="J55"/>
    </sheetView>
  </sheetViews>
  <sheetFormatPr defaultColWidth="8.85546875" defaultRowHeight="12.75" x14ac:dyDescent="0.2"/>
  <cols>
    <col min="2" max="2" width="8.85546875" style="1" bestFit="1" customWidth="1"/>
    <col min="3" max="8" width="18.85546875" style="1" customWidth="1"/>
    <col min="9" max="11" width="18.85546875" style="2" customWidth="1"/>
    <col min="12" max="12" width="18.85546875" customWidth="1"/>
    <col min="13" max="13" width="3.42578125" customWidth="1"/>
    <col min="14" max="14" width="4" customWidth="1"/>
  </cols>
  <sheetData>
    <row r="1" spans="2:17" ht="13.5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7" ht="23.25" customHeight="1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2:17" ht="23.25" customHeight="1" x14ac:dyDescent="0.2">
      <c r="B3" s="96" t="s">
        <v>15</v>
      </c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2:17" ht="23.25" customHeight="1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  <c r="M4" s="8"/>
      <c r="N4" s="8"/>
    </row>
    <row r="5" spans="2:17" ht="69.95" customHeight="1" thickBot="1" x14ac:dyDescent="0.25">
      <c r="B5" s="116" t="s">
        <v>67</v>
      </c>
      <c r="C5" s="117"/>
      <c r="D5" s="117"/>
      <c r="E5" s="117"/>
      <c r="F5" s="117"/>
      <c r="G5" s="117"/>
      <c r="H5" s="117"/>
      <c r="I5" s="117"/>
      <c r="J5" s="117"/>
      <c r="K5" s="117"/>
      <c r="L5" s="118"/>
    </row>
    <row r="6" spans="2:17" ht="23.25" customHeight="1" x14ac:dyDescent="0.2">
      <c r="B6" s="110" t="s">
        <v>13</v>
      </c>
      <c r="C6" s="111"/>
      <c r="D6" s="114" t="s">
        <v>73</v>
      </c>
      <c r="E6" s="126" t="s">
        <v>74</v>
      </c>
      <c r="F6" s="127"/>
      <c r="G6" s="127"/>
      <c r="H6" s="128" t="s">
        <v>75</v>
      </c>
      <c r="I6" s="119" t="s">
        <v>58</v>
      </c>
      <c r="J6" s="120"/>
      <c r="K6" s="120"/>
      <c r="L6" s="121"/>
    </row>
    <row r="7" spans="2:17" ht="23.25" customHeight="1" x14ac:dyDescent="0.2">
      <c r="B7" s="112"/>
      <c r="C7" s="113"/>
      <c r="D7" s="115"/>
      <c r="E7" s="22" t="s">
        <v>76</v>
      </c>
      <c r="F7" s="23" t="s">
        <v>77</v>
      </c>
      <c r="G7" s="24" t="s">
        <v>78</v>
      </c>
      <c r="H7" s="129"/>
      <c r="I7" s="122"/>
      <c r="J7" s="122"/>
      <c r="K7" s="122"/>
      <c r="L7" s="123"/>
    </row>
    <row r="8" spans="2:17" ht="27.95" customHeight="1" thickBot="1" x14ac:dyDescent="0.25">
      <c r="B8" s="147" t="s">
        <v>14</v>
      </c>
      <c r="C8" s="148"/>
      <c r="D8" s="25" t="s">
        <v>27</v>
      </c>
      <c r="E8" s="25" t="s">
        <v>23</v>
      </c>
      <c r="F8" s="25" t="s">
        <v>79</v>
      </c>
      <c r="G8" s="25" t="s">
        <v>45</v>
      </c>
      <c r="H8" s="25" t="s">
        <v>35</v>
      </c>
      <c r="I8" s="124"/>
      <c r="J8" s="124"/>
      <c r="K8" s="124"/>
      <c r="L8" s="125"/>
    </row>
    <row r="9" spans="2:17" ht="50.25" customHeight="1" thickBot="1" x14ac:dyDescent="0.25">
      <c r="B9" s="107" t="s">
        <v>63</v>
      </c>
      <c r="C9" s="108"/>
      <c r="D9" s="108"/>
      <c r="E9" s="108"/>
      <c r="F9" s="108"/>
      <c r="G9" s="108"/>
      <c r="H9" s="108"/>
      <c r="I9" s="108"/>
      <c r="J9" s="108"/>
      <c r="K9" s="108"/>
      <c r="L9" s="109"/>
    </row>
    <row r="10" spans="2:17" ht="15.95" customHeight="1" x14ac:dyDescent="0.2">
      <c r="B10" s="153" t="s">
        <v>17</v>
      </c>
      <c r="C10" s="154"/>
      <c r="D10" s="72" t="s">
        <v>36</v>
      </c>
      <c r="E10" s="72" t="s">
        <v>37</v>
      </c>
      <c r="F10" s="72" t="s">
        <v>38</v>
      </c>
      <c r="G10" s="72" t="s">
        <v>39</v>
      </c>
      <c r="H10" s="72" t="s">
        <v>40</v>
      </c>
      <c r="I10" s="72" t="s">
        <v>41</v>
      </c>
      <c r="J10" s="72" t="s">
        <v>42</v>
      </c>
      <c r="K10" s="73" t="s">
        <v>43</v>
      </c>
      <c r="L10" s="74" t="s">
        <v>44</v>
      </c>
    </row>
    <row r="11" spans="2:17" ht="15.95" customHeight="1" x14ac:dyDescent="0.2">
      <c r="B11" s="33" t="s">
        <v>6</v>
      </c>
      <c r="C11" s="34">
        <v>43389</v>
      </c>
      <c r="D11" s="51" t="s">
        <v>32</v>
      </c>
      <c r="E11" s="51" t="s">
        <v>32</v>
      </c>
      <c r="F11" s="43" t="s">
        <v>30</v>
      </c>
      <c r="G11" s="43" t="s">
        <v>30</v>
      </c>
      <c r="H11" s="43" t="s">
        <v>30</v>
      </c>
      <c r="I11" s="48"/>
      <c r="J11" s="41" t="s">
        <v>31</v>
      </c>
      <c r="K11" s="41" t="s">
        <v>31</v>
      </c>
      <c r="L11" s="75" t="s">
        <v>31</v>
      </c>
      <c r="O11" s="16" t="s">
        <v>49</v>
      </c>
      <c r="P11" s="17" t="s">
        <v>56</v>
      </c>
      <c r="Q11" s="13">
        <f>COUNTIF(B11:L82,"Biologia e Gen.")</f>
        <v>73</v>
      </c>
    </row>
    <row r="12" spans="2:17" ht="15.95" customHeight="1" x14ac:dyDescent="0.2">
      <c r="B12" s="33" t="s">
        <v>7</v>
      </c>
      <c r="C12" s="34">
        <v>43390</v>
      </c>
      <c r="D12" s="51" t="s">
        <v>32</v>
      </c>
      <c r="E12" s="51" t="s">
        <v>32</v>
      </c>
      <c r="F12" s="43" t="s">
        <v>30</v>
      </c>
      <c r="G12" s="43" t="s">
        <v>30</v>
      </c>
      <c r="H12" s="43" t="s">
        <v>30</v>
      </c>
      <c r="I12" s="48"/>
      <c r="J12" s="41" t="s">
        <v>31</v>
      </c>
      <c r="K12" s="41" t="s">
        <v>31</v>
      </c>
      <c r="L12" s="75" t="s">
        <v>31</v>
      </c>
      <c r="O12" s="16" t="s">
        <v>48</v>
      </c>
      <c r="P12" s="17" t="s">
        <v>52</v>
      </c>
      <c r="Q12" s="13">
        <f>COUNTIF(B11:L77,"Fisica")</f>
        <v>29</v>
      </c>
    </row>
    <row r="13" spans="2:17" ht="15.95" customHeight="1" x14ac:dyDescent="0.2">
      <c r="B13" s="33" t="s">
        <v>8</v>
      </c>
      <c r="C13" s="34">
        <v>43391</v>
      </c>
      <c r="D13" s="51" t="s">
        <v>32</v>
      </c>
      <c r="E13" s="51" t="s">
        <v>32</v>
      </c>
      <c r="F13" s="43" t="s">
        <v>30</v>
      </c>
      <c r="G13" s="43" t="s">
        <v>30</v>
      </c>
      <c r="H13" s="43" t="s">
        <v>30</v>
      </c>
      <c r="I13" s="48"/>
      <c r="J13" s="41" t="s">
        <v>31</v>
      </c>
      <c r="K13" s="41" t="s">
        <v>31</v>
      </c>
      <c r="L13" s="75" t="s">
        <v>31</v>
      </c>
      <c r="O13" s="16" t="s">
        <v>53</v>
      </c>
      <c r="P13" s="17" t="s">
        <v>54</v>
      </c>
      <c r="Q13" s="13">
        <f>COUNTIF(B11:L78,"Statistica")</f>
        <v>22</v>
      </c>
    </row>
    <row r="14" spans="2:17" ht="15.95" customHeight="1" x14ac:dyDescent="0.2">
      <c r="B14" s="33" t="s">
        <v>9</v>
      </c>
      <c r="C14" s="34">
        <v>43392</v>
      </c>
      <c r="D14" s="51" t="s">
        <v>32</v>
      </c>
      <c r="E14" s="51" t="s">
        <v>32</v>
      </c>
      <c r="F14" s="43" t="s">
        <v>30</v>
      </c>
      <c r="G14" s="43" t="s">
        <v>30</v>
      </c>
      <c r="H14" s="43" t="s">
        <v>30</v>
      </c>
      <c r="I14" s="48"/>
      <c r="J14" s="41" t="s">
        <v>31</v>
      </c>
      <c r="K14" s="41" t="s">
        <v>31</v>
      </c>
      <c r="L14" s="75" t="s">
        <v>31</v>
      </c>
      <c r="O14" s="16" t="s">
        <v>50</v>
      </c>
      <c r="P14" s="17" t="s">
        <v>54</v>
      </c>
      <c r="Q14" s="13">
        <f>COUNTIF(B11:L79,"Informatica")</f>
        <v>21</v>
      </c>
    </row>
    <row r="15" spans="2:17" ht="15.95" customHeight="1" x14ac:dyDescent="0.2">
      <c r="B15" s="33" t="s">
        <v>10</v>
      </c>
      <c r="C15" s="34">
        <v>43393</v>
      </c>
      <c r="D15" s="51" t="s">
        <v>32</v>
      </c>
      <c r="E15" s="51" t="s">
        <v>32</v>
      </c>
      <c r="F15" s="43" t="s">
        <v>30</v>
      </c>
      <c r="G15" s="43" t="s">
        <v>30</v>
      </c>
      <c r="H15" s="43" t="s">
        <v>30</v>
      </c>
      <c r="I15" s="48"/>
      <c r="J15" s="41" t="s">
        <v>31</v>
      </c>
      <c r="K15" s="41" t="s">
        <v>31</v>
      </c>
      <c r="L15" s="75" t="s">
        <v>31</v>
      </c>
      <c r="O15" s="16" t="s">
        <v>51</v>
      </c>
      <c r="P15" s="17" t="s">
        <v>55</v>
      </c>
      <c r="Q15" s="13">
        <f>COUNTIF(B11:L80,"Chimica e Prop. Bioch.")</f>
        <v>44</v>
      </c>
    </row>
    <row r="16" spans="2:17" ht="15.95" customHeight="1" x14ac:dyDescent="0.2">
      <c r="B16" s="37" t="s">
        <v>11</v>
      </c>
      <c r="C16" s="38">
        <v>43394</v>
      </c>
      <c r="D16" s="130"/>
      <c r="E16" s="131"/>
      <c r="F16" s="131"/>
      <c r="G16" s="131"/>
      <c r="H16" s="131"/>
      <c r="I16" s="131"/>
      <c r="J16" s="131"/>
      <c r="K16" s="131"/>
      <c r="L16" s="132"/>
    </row>
    <row r="17" spans="2:15" ht="15.95" customHeight="1" x14ac:dyDescent="0.2">
      <c r="B17" s="37" t="s">
        <v>12</v>
      </c>
      <c r="C17" s="38">
        <v>43395</v>
      </c>
      <c r="D17" s="130"/>
      <c r="E17" s="131"/>
      <c r="F17" s="131"/>
      <c r="G17" s="131"/>
      <c r="H17" s="131"/>
      <c r="I17" s="131"/>
      <c r="J17" s="131"/>
      <c r="K17" s="131"/>
      <c r="L17" s="132"/>
    </row>
    <row r="18" spans="2:15" ht="15.95" customHeight="1" x14ac:dyDescent="0.2">
      <c r="B18" s="39" t="s">
        <v>6</v>
      </c>
      <c r="C18" s="34">
        <v>43396</v>
      </c>
      <c r="D18" s="48"/>
      <c r="E18" s="48"/>
      <c r="F18" s="48"/>
      <c r="G18" s="48"/>
      <c r="H18" s="48"/>
      <c r="I18" s="48"/>
      <c r="J18" s="48"/>
      <c r="K18" s="48"/>
      <c r="L18" s="50"/>
      <c r="O18" s="7"/>
    </row>
    <row r="19" spans="2:15" ht="15.95" customHeight="1" x14ac:dyDescent="0.2">
      <c r="B19" s="33" t="s">
        <v>7</v>
      </c>
      <c r="C19" s="34">
        <v>43397</v>
      </c>
      <c r="D19" s="48"/>
      <c r="E19" s="48"/>
      <c r="F19" s="48"/>
      <c r="G19" s="48"/>
      <c r="H19" s="48"/>
      <c r="I19" s="48"/>
      <c r="J19" s="48"/>
      <c r="K19" s="48"/>
      <c r="L19" s="50"/>
    </row>
    <row r="20" spans="2:15" ht="15.95" customHeight="1" x14ac:dyDescent="0.2">
      <c r="B20" s="33" t="s">
        <v>8</v>
      </c>
      <c r="C20" s="34">
        <v>43398</v>
      </c>
      <c r="D20" s="48"/>
      <c r="E20" s="48"/>
      <c r="F20" s="48"/>
      <c r="G20" s="48"/>
      <c r="H20" s="48"/>
      <c r="I20" s="48"/>
      <c r="J20" s="48"/>
      <c r="K20" s="48"/>
      <c r="L20" s="50"/>
    </row>
    <row r="21" spans="2:15" ht="15.95" customHeight="1" x14ac:dyDescent="0.2">
      <c r="B21" s="33" t="s">
        <v>9</v>
      </c>
      <c r="C21" s="34">
        <v>43399</v>
      </c>
      <c r="D21" s="48"/>
      <c r="E21" s="48"/>
      <c r="F21" s="48"/>
      <c r="G21" s="48"/>
      <c r="H21" s="48"/>
      <c r="I21" s="48"/>
      <c r="J21" s="48"/>
      <c r="K21" s="48"/>
      <c r="L21" s="50"/>
    </row>
    <row r="22" spans="2:15" ht="15.95" customHeight="1" x14ac:dyDescent="0.2">
      <c r="B22" s="33" t="s">
        <v>10</v>
      </c>
      <c r="C22" s="34">
        <v>43400</v>
      </c>
      <c r="D22" s="48"/>
      <c r="E22" s="48"/>
      <c r="F22" s="48"/>
      <c r="G22" s="48"/>
      <c r="H22" s="48"/>
      <c r="I22" s="48"/>
      <c r="J22" s="48"/>
      <c r="K22" s="48"/>
      <c r="L22" s="50"/>
    </row>
    <row r="23" spans="2:15" ht="15.95" customHeight="1" x14ac:dyDescent="0.2">
      <c r="B23" s="37" t="s">
        <v>11</v>
      </c>
      <c r="C23" s="38">
        <v>43401</v>
      </c>
      <c r="D23" s="130"/>
      <c r="E23" s="131"/>
      <c r="F23" s="131"/>
      <c r="G23" s="131"/>
      <c r="H23" s="131"/>
      <c r="I23" s="131"/>
      <c r="J23" s="131"/>
      <c r="K23" s="131"/>
      <c r="L23" s="132"/>
    </row>
    <row r="24" spans="2:15" ht="15.95" customHeight="1" x14ac:dyDescent="0.2">
      <c r="B24" s="37" t="s">
        <v>12</v>
      </c>
      <c r="C24" s="38">
        <v>43402</v>
      </c>
      <c r="D24" s="130"/>
      <c r="E24" s="131"/>
      <c r="F24" s="131"/>
      <c r="G24" s="131"/>
      <c r="H24" s="131"/>
      <c r="I24" s="131"/>
      <c r="J24" s="131"/>
      <c r="K24" s="131"/>
      <c r="L24" s="132"/>
    </row>
    <row r="25" spans="2:15" ht="15.95" customHeight="1" x14ac:dyDescent="0.2">
      <c r="B25" s="46" t="s">
        <v>6</v>
      </c>
      <c r="C25" s="47">
        <v>43403</v>
      </c>
      <c r="D25" s="142" t="s">
        <v>72</v>
      </c>
      <c r="E25" s="142"/>
      <c r="F25" s="142"/>
      <c r="G25" s="142"/>
      <c r="H25" s="142"/>
      <c r="I25" s="142"/>
      <c r="J25" s="142"/>
      <c r="K25" s="142"/>
      <c r="L25" s="143"/>
    </row>
    <row r="26" spans="2:15" ht="15.95" customHeight="1" x14ac:dyDescent="0.2">
      <c r="B26" s="37" t="s">
        <v>7</v>
      </c>
      <c r="C26" s="38">
        <v>43404</v>
      </c>
      <c r="D26" s="130"/>
      <c r="E26" s="131"/>
      <c r="F26" s="131"/>
      <c r="G26" s="131"/>
      <c r="H26" s="131"/>
      <c r="I26" s="131"/>
      <c r="J26" s="131"/>
      <c r="K26" s="131"/>
      <c r="L26" s="132"/>
    </row>
    <row r="27" spans="2:15" ht="15.95" customHeight="1" x14ac:dyDescent="0.2">
      <c r="B27" s="33" t="s">
        <v>8</v>
      </c>
      <c r="C27" s="34">
        <v>43405</v>
      </c>
      <c r="D27" s="51" t="s">
        <v>32</v>
      </c>
      <c r="E27" s="51" t="s">
        <v>32</v>
      </c>
      <c r="F27" s="43" t="s">
        <v>30</v>
      </c>
      <c r="G27" s="43" t="s">
        <v>30</v>
      </c>
      <c r="H27" s="43" t="s">
        <v>30</v>
      </c>
      <c r="I27" s="42"/>
      <c r="J27" s="41" t="s">
        <v>31</v>
      </c>
      <c r="K27" s="41" t="s">
        <v>31</v>
      </c>
      <c r="L27" s="75" t="s">
        <v>31</v>
      </c>
    </row>
    <row r="28" spans="2:15" ht="15.95" customHeight="1" x14ac:dyDescent="0.2">
      <c r="B28" s="33" t="s">
        <v>9</v>
      </c>
      <c r="C28" s="34">
        <v>43406</v>
      </c>
      <c r="D28" s="51" t="s">
        <v>32</v>
      </c>
      <c r="E28" s="51" t="s">
        <v>32</v>
      </c>
      <c r="F28" s="43" t="s">
        <v>30</v>
      </c>
      <c r="G28" s="43" t="s">
        <v>30</v>
      </c>
      <c r="H28" s="43" t="s">
        <v>30</v>
      </c>
      <c r="I28" s="42"/>
      <c r="J28" s="41" t="s">
        <v>31</v>
      </c>
      <c r="K28" s="41" t="s">
        <v>31</v>
      </c>
      <c r="L28" s="75" t="s">
        <v>31</v>
      </c>
    </row>
    <row r="29" spans="2:15" ht="15.95" customHeight="1" x14ac:dyDescent="0.2">
      <c r="B29" s="33" t="s">
        <v>10</v>
      </c>
      <c r="C29" s="34">
        <v>43407</v>
      </c>
      <c r="D29" s="51" t="s">
        <v>32</v>
      </c>
      <c r="E29" s="51" t="s">
        <v>32</v>
      </c>
      <c r="F29" s="43" t="s">
        <v>30</v>
      </c>
      <c r="G29" s="43" t="s">
        <v>30</v>
      </c>
      <c r="H29" s="43" t="s">
        <v>30</v>
      </c>
      <c r="I29" s="42"/>
      <c r="J29" s="41" t="s">
        <v>31</v>
      </c>
      <c r="K29" s="41" t="s">
        <v>31</v>
      </c>
      <c r="L29" s="75" t="s">
        <v>31</v>
      </c>
    </row>
    <row r="30" spans="2:15" ht="15.95" customHeight="1" x14ac:dyDescent="0.2">
      <c r="B30" s="37" t="s">
        <v>11</v>
      </c>
      <c r="C30" s="38">
        <v>43408</v>
      </c>
      <c r="D30" s="130"/>
      <c r="E30" s="131"/>
      <c r="F30" s="131"/>
      <c r="G30" s="131"/>
      <c r="H30" s="131"/>
      <c r="I30" s="131"/>
      <c r="J30" s="131"/>
      <c r="K30" s="131"/>
      <c r="L30" s="132"/>
    </row>
    <row r="31" spans="2:15" ht="15.95" customHeight="1" x14ac:dyDescent="0.2">
      <c r="B31" s="37" t="s">
        <v>12</v>
      </c>
      <c r="C31" s="38">
        <v>43409</v>
      </c>
      <c r="D31" s="130"/>
      <c r="E31" s="131"/>
      <c r="F31" s="131"/>
      <c r="G31" s="131"/>
      <c r="H31" s="131"/>
      <c r="I31" s="131"/>
      <c r="J31" s="131"/>
      <c r="K31" s="131"/>
      <c r="L31" s="132"/>
    </row>
    <row r="32" spans="2:15" ht="15.95" customHeight="1" x14ac:dyDescent="0.2">
      <c r="B32" s="33" t="s">
        <v>6</v>
      </c>
      <c r="C32" s="34">
        <v>43410</v>
      </c>
      <c r="D32" s="48"/>
      <c r="E32" s="48"/>
      <c r="F32" s="48"/>
      <c r="G32" s="48"/>
      <c r="H32" s="48"/>
      <c r="I32" s="48"/>
      <c r="J32" s="48"/>
      <c r="K32" s="48"/>
      <c r="L32" s="50"/>
    </row>
    <row r="33" spans="2:12" ht="15.95" customHeight="1" x14ac:dyDescent="0.2">
      <c r="B33" s="33" t="s">
        <v>7</v>
      </c>
      <c r="C33" s="34">
        <v>43411</v>
      </c>
      <c r="D33" s="48"/>
      <c r="E33" s="48"/>
      <c r="F33" s="48"/>
      <c r="G33" s="48"/>
      <c r="H33" s="48"/>
      <c r="I33" s="48"/>
      <c r="J33" s="48"/>
      <c r="K33" s="48"/>
      <c r="L33" s="50"/>
    </row>
    <row r="34" spans="2:12" ht="15.95" customHeight="1" x14ac:dyDescent="0.2">
      <c r="B34" s="33" t="s">
        <v>8</v>
      </c>
      <c r="C34" s="34">
        <v>43412</v>
      </c>
      <c r="D34" s="48"/>
      <c r="E34" s="48"/>
      <c r="F34" s="48"/>
      <c r="G34" s="48"/>
      <c r="H34" s="48"/>
      <c r="I34" s="48"/>
      <c r="J34" s="48"/>
      <c r="K34" s="48"/>
      <c r="L34" s="50"/>
    </row>
    <row r="35" spans="2:12" ht="15.95" customHeight="1" x14ac:dyDescent="0.2">
      <c r="B35" s="33" t="s">
        <v>9</v>
      </c>
      <c r="C35" s="34">
        <v>43413</v>
      </c>
      <c r="D35" s="48"/>
      <c r="E35" s="48"/>
      <c r="F35" s="48"/>
      <c r="G35" s="48"/>
      <c r="H35" s="48"/>
      <c r="I35" s="48"/>
      <c r="J35" s="48"/>
      <c r="K35" s="48"/>
      <c r="L35" s="50"/>
    </row>
    <row r="36" spans="2:12" ht="15.95" customHeight="1" x14ac:dyDescent="0.2">
      <c r="B36" s="33" t="s">
        <v>10</v>
      </c>
      <c r="C36" s="34">
        <v>43414</v>
      </c>
      <c r="D36" s="48"/>
      <c r="E36" s="48"/>
      <c r="F36" s="48"/>
      <c r="G36" s="48"/>
      <c r="H36" s="48"/>
      <c r="I36" s="48"/>
      <c r="J36" s="48"/>
      <c r="K36" s="48"/>
      <c r="L36" s="50"/>
    </row>
    <row r="37" spans="2:12" ht="15.95" customHeight="1" x14ac:dyDescent="0.2">
      <c r="B37" s="37" t="s">
        <v>11</v>
      </c>
      <c r="C37" s="38">
        <v>43415</v>
      </c>
      <c r="D37" s="130"/>
      <c r="E37" s="131"/>
      <c r="F37" s="131"/>
      <c r="G37" s="131"/>
      <c r="H37" s="131"/>
      <c r="I37" s="131"/>
      <c r="J37" s="131"/>
      <c r="K37" s="131"/>
      <c r="L37" s="132"/>
    </row>
    <row r="38" spans="2:12" ht="15.95" customHeight="1" x14ac:dyDescent="0.2">
      <c r="B38" s="37" t="s">
        <v>12</v>
      </c>
      <c r="C38" s="38">
        <v>43416</v>
      </c>
      <c r="D38" s="130"/>
      <c r="E38" s="131"/>
      <c r="F38" s="131"/>
      <c r="G38" s="131"/>
      <c r="H38" s="131"/>
      <c r="I38" s="131"/>
      <c r="J38" s="131"/>
      <c r="K38" s="131"/>
      <c r="L38" s="132"/>
    </row>
    <row r="39" spans="2:12" ht="15.95" customHeight="1" x14ac:dyDescent="0.2">
      <c r="B39" s="33" t="s">
        <v>6</v>
      </c>
      <c r="C39" s="34">
        <v>43417</v>
      </c>
      <c r="D39" s="51" t="s">
        <v>32</v>
      </c>
      <c r="E39" s="51" t="s">
        <v>32</v>
      </c>
      <c r="F39" s="43" t="s">
        <v>30</v>
      </c>
      <c r="G39" s="43" t="s">
        <v>30</v>
      </c>
      <c r="H39" s="43" t="s">
        <v>30</v>
      </c>
      <c r="I39" s="48"/>
      <c r="J39" s="41" t="s">
        <v>31</v>
      </c>
      <c r="K39" s="41" t="s">
        <v>31</v>
      </c>
      <c r="L39" s="75" t="s">
        <v>31</v>
      </c>
    </row>
    <row r="40" spans="2:12" ht="15.95" customHeight="1" x14ac:dyDescent="0.2">
      <c r="B40" s="33" t="s">
        <v>7</v>
      </c>
      <c r="C40" s="34">
        <v>43418</v>
      </c>
      <c r="D40" s="51" t="s">
        <v>32</v>
      </c>
      <c r="E40" s="51" t="s">
        <v>32</v>
      </c>
      <c r="F40" s="43" t="s">
        <v>30</v>
      </c>
      <c r="G40" s="43" t="s">
        <v>30</v>
      </c>
      <c r="H40" s="43" t="s">
        <v>30</v>
      </c>
      <c r="I40" s="48"/>
      <c r="J40" s="41" t="s">
        <v>31</v>
      </c>
      <c r="K40" s="41" t="s">
        <v>31</v>
      </c>
      <c r="L40" s="75" t="s">
        <v>31</v>
      </c>
    </row>
    <row r="41" spans="2:12" ht="15.95" customHeight="1" x14ac:dyDescent="0.2">
      <c r="B41" s="33" t="s">
        <v>8</v>
      </c>
      <c r="C41" s="34">
        <v>43419</v>
      </c>
      <c r="D41" s="51" t="s">
        <v>32</v>
      </c>
      <c r="E41" s="51" t="s">
        <v>32</v>
      </c>
      <c r="F41" s="43" t="s">
        <v>30</v>
      </c>
      <c r="G41" s="43" t="s">
        <v>30</v>
      </c>
      <c r="H41" s="43" t="s">
        <v>30</v>
      </c>
      <c r="I41" s="48"/>
      <c r="J41" s="41" t="s">
        <v>31</v>
      </c>
      <c r="K41" s="41" t="s">
        <v>31</v>
      </c>
      <c r="L41" s="75" t="s">
        <v>31</v>
      </c>
    </row>
    <row r="42" spans="2:12" ht="15.95" customHeight="1" x14ac:dyDescent="0.2">
      <c r="B42" s="33" t="s">
        <v>9</v>
      </c>
      <c r="C42" s="34">
        <v>43420</v>
      </c>
      <c r="D42" s="40" t="s">
        <v>29</v>
      </c>
      <c r="E42" s="40" t="s">
        <v>29</v>
      </c>
      <c r="F42" s="43" t="s">
        <v>30</v>
      </c>
      <c r="G42" s="43" t="s">
        <v>30</v>
      </c>
      <c r="H42" s="43" t="s">
        <v>30</v>
      </c>
      <c r="I42" s="48"/>
      <c r="J42" s="41" t="s">
        <v>31</v>
      </c>
      <c r="K42" s="41" t="s">
        <v>31</v>
      </c>
      <c r="L42" s="75" t="s">
        <v>31</v>
      </c>
    </row>
    <row r="43" spans="2:12" ht="15.95" customHeight="1" x14ac:dyDescent="0.2">
      <c r="B43" s="33" t="s">
        <v>10</v>
      </c>
      <c r="C43" s="34">
        <v>43421</v>
      </c>
      <c r="D43" s="40" t="s">
        <v>29</v>
      </c>
      <c r="E43" s="40" t="s">
        <v>29</v>
      </c>
      <c r="F43" s="43" t="s">
        <v>30</v>
      </c>
      <c r="G43" s="43" t="s">
        <v>30</v>
      </c>
      <c r="H43" s="43" t="s">
        <v>30</v>
      </c>
      <c r="I43" s="48"/>
      <c r="J43" s="41" t="s">
        <v>31</v>
      </c>
      <c r="K43" s="41" t="s">
        <v>31</v>
      </c>
      <c r="L43" s="75" t="s">
        <v>31</v>
      </c>
    </row>
    <row r="44" spans="2:12" ht="15.95" customHeight="1" x14ac:dyDescent="0.2">
      <c r="B44" s="37" t="s">
        <v>11</v>
      </c>
      <c r="C44" s="38">
        <v>43422</v>
      </c>
      <c r="D44" s="130"/>
      <c r="E44" s="131"/>
      <c r="F44" s="131"/>
      <c r="G44" s="131"/>
      <c r="H44" s="131"/>
      <c r="I44" s="131"/>
      <c r="J44" s="131"/>
      <c r="K44" s="131"/>
      <c r="L44" s="132"/>
    </row>
    <row r="45" spans="2:12" ht="15.95" customHeight="1" x14ac:dyDescent="0.2">
      <c r="B45" s="37" t="s">
        <v>12</v>
      </c>
      <c r="C45" s="38">
        <v>43423</v>
      </c>
      <c r="D45" s="130"/>
      <c r="E45" s="131"/>
      <c r="F45" s="131"/>
      <c r="G45" s="131"/>
      <c r="H45" s="131"/>
      <c r="I45" s="131"/>
      <c r="J45" s="131"/>
      <c r="K45" s="131"/>
      <c r="L45" s="132"/>
    </row>
    <row r="46" spans="2:12" ht="15.95" customHeight="1" x14ac:dyDescent="0.2">
      <c r="B46" s="33" t="s">
        <v>6</v>
      </c>
      <c r="C46" s="34">
        <v>43424</v>
      </c>
      <c r="D46" s="48"/>
      <c r="E46" s="48"/>
      <c r="F46" s="48"/>
      <c r="G46" s="48"/>
      <c r="H46" s="48"/>
      <c r="I46" s="48"/>
      <c r="J46" s="48"/>
      <c r="K46" s="48"/>
      <c r="L46" s="50"/>
    </row>
    <row r="47" spans="2:12" ht="15.95" customHeight="1" x14ac:dyDescent="0.2">
      <c r="B47" s="33" t="s">
        <v>7</v>
      </c>
      <c r="C47" s="34">
        <v>43425</v>
      </c>
      <c r="D47" s="48"/>
      <c r="E47" s="48"/>
      <c r="F47" s="48"/>
      <c r="G47" s="48"/>
      <c r="H47" s="48"/>
      <c r="I47" s="48"/>
      <c r="J47" s="48"/>
      <c r="K47" s="48"/>
      <c r="L47" s="50"/>
    </row>
    <row r="48" spans="2:12" ht="15.95" customHeight="1" x14ac:dyDescent="0.2">
      <c r="B48" s="33" t="s">
        <v>8</v>
      </c>
      <c r="C48" s="34">
        <v>43426</v>
      </c>
      <c r="D48" s="48"/>
      <c r="E48" s="48"/>
      <c r="F48" s="48"/>
      <c r="G48" s="48"/>
      <c r="H48" s="48"/>
      <c r="I48" s="48"/>
      <c r="J48" s="48"/>
      <c r="K48" s="48"/>
      <c r="L48" s="50"/>
    </row>
    <row r="49" spans="2:12" ht="15.95" customHeight="1" x14ac:dyDescent="0.2">
      <c r="B49" s="33" t="s">
        <v>9</v>
      </c>
      <c r="C49" s="34">
        <v>43427</v>
      </c>
      <c r="D49" s="48"/>
      <c r="E49" s="48"/>
      <c r="F49" s="48"/>
      <c r="G49" s="48"/>
      <c r="H49" s="48"/>
      <c r="I49" s="48"/>
      <c r="J49" s="48"/>
      <c r="K49" s="48"/>
      <c r="L49" s="50"/>
    </row>
    <row r="50" spans="2:12" ht="15.95" customHeight="1" x14ac:dyDescent="0.2">
      <c r="B50" s="33" t="s">
        <v>10</v>
      </c>
      <c r="C50" s="34">
        <v>43428</v>
      </c>
      <c r="D50" s="48"/>
      <c r="E50" s="48"/>
      <c r="F50" s="48"/>
      <c r="G50" s="48"/>
      <c r="H50" s="48"/>
      <c r="I50" s="48"/>
      <c r="J50" s="48"/>
      <c r="K50" s="48"/>
      <c r="L50" s="50"/>
    </row>
    <row r="51" spans="2:12" ht="15.95" customHeight="1" x14ac:dyDescent="0.2">
      <c r="B51" s="37" t="s">
        <v>11</v>
      </c>
      <c r="C51" s="38">
        <v>43429</v>
      </c>
      <c r="D51" s="130"/>
      <c r="E51" s="131"/>
      <c r="F51" s="131"/>
      <c r="G51" s="131"/>
      <c r="H51" s="131"/>
      <c r="I51" s="131"/>
      <c r="J51" s="131"/>
      <c r="K51" s="131"/>
      <c r="L51" s="132"/>
    </row>
    <row r="52" spans="2:12" ht="15.95" customHeight="1" x14ac:dyDescent="0.2">
      <c r="B52" s="37" t="s">
        <v>12</v>
      </c>
      <c r="C52" s="38">
        <v>43430</v>
      </c>
      <c r="D52" s="130"/>
      <c r="E52" s="131"/>
      <c r="F52" s="131"/>
      <c r="G52" s="131"/>
      <c r="H52" s="131"/>
      <c r="I52" s="131"/>
      <c r="J52" s="131"/>
      <c r="K52" s="131"/>
      <c r="L52" s="132"/>
    </row>
    <row r="53" spans="2:12" ht="15.95" customHeight="1" x14ac:dyDescent="0.2">
      <c r="B53" s="33" t="s">
        <v>6</v>
      </c>
      <c r="C53" s="34">
        <v>43431</v>
      </c>
      <c r="D53" s="40" t="s">
        <v>29</v>
      </c>
      <c r="E53" s="40" t="s">
        <v>29</v>
      </c>
      <c r="F53" s="40" t="s">
        <v>29</v>
      </c>
      <c r="G53" s="43" t="s">
        <v>30</v>
      </c>
      <c r="H53" s="43" t="s">
        <v>30</v>
      </c>
      <c r="I53" s="48"/>
      <c r="J53" s="41" t="s">
        <v>31</v>
      </c>
      <c r="K53" s="41" t="s">
        <v>31</v>
      </c>
      <c r="L53" s="75" t="s">
        <v>31</v>
      </c>
    </row>
    <row r="54" spans="2:12" ht="15.95" customHeight="1" x14ac:dyDescent="0.2">
      <c r="B54" s="33" t="s">
        <v>7</v>
      </c>
      <c r="C54" s="34">
        <v>43432</v>
      </c>
      <c r="D54" s="40" t="s">
        <v>29</v>
      </c>
      <c r="E54" s="40" t="s">
        <v>29</v>
      </c>
      <c r="F54" s="43" t="s">
        <v>30</v>
      </c>
      <c r="G54" s="43" t="s">
        <v>30</v>
      </c>
      <c r="H54" s="43" t="s">
        <v>30</v>
      </c>
      <c r="I54" s="48"/>
      <c r="J54" s="41" t="s">
        <v>31</v>
      </c>
      <c r="K54" s="41" t="s">
        <v>31</v>
      </c>
      <c r="L54" s="78"/>
    </row>
    <row r="55" spans="2:12" ht="15.95" customHeight="1" x14ac:dyDescent="0.2">
      <c r="B55" s="39" t="s">
        <v>8</v>
      </c>
      <c r="C55" s="34">
        <v>43433</v>
      </c>
      <c r="D55" s="40" t="s">
        <v>29</v>
      </c>
      <c r="E55" s="40" t="s">
        <v>29</v>
      </c>
      <c r="F55" s="43" t="s">
        <v>30</v>
      </c>
      <c r="G55" s="43" t="s">
        <v>30</v>
      </c>
      <c r="H55" s="43" t="s">
        <v>30</v>
      </c>
      <c r="I55" s="48"/>
      <c r="J55" s="61" t="s">
        <v>33</v>
      </c>
      <c r="K55" s="61" t="s">
        <v>33</v>
      </c>
      <c r="L55" s="77" t="s">
        <v>33</v>
      </c>
    </row>
    <row r="56" spans="2:12" ht="15.95" customHeight="1" x14ac:dyDescent="0.2">
      <c r="B56" s="33" t="s">
        <v>9</v>
      </c>
      <c r="C56" s="34">
        <v>43434</v>
      </c>
      <c r="D56" s="40" t="s">
        <v>29</v>
      </c>
      <c r="E56" s="40" t="s">
        <v>29</v>
      </c>
      <c r="F56" s="43" t="s">
        <v>30</v>
      </c>
      <c r="G56" s="43" t="s">
        <v>30</v>
      </c>
      <c r="H56" s="43" t="s">
        <v>30</v>
      </c>
      <c r="I56" s="48"/>
      <c r="J56" s="61" t="s">
        <v>33</v>
      </c>
      <c r="K56" s="61" t="s">
        <v>33</v>
      </c>
      <c r="L56" s="77" t="s">
        <v>33</v>
      </c>
    </row>
    <row r="57" spans="2:12" ht="15.95" customHeight="1" x14ac:dyDescent="0.2">
      <c r="B57" s="33" t="s">
        <v>10</v>
      </c>
      <c r="C57" s="34">
        <v>43435</v>
      </c>
      <c r="D57" s="40" t="s">
        <v>29</v>
      </c>
      <c r="E57" s="40" t="s">
        <v>29</v>
      </c>
      <c r="F57" s="43" t="s">
        <v>30</v>
      </c>
      <c r="G57" s="43" t="s">
        <v>30</v>
      </c>
      <c r="H57" s="43" t="s">
        <v>30</v>
      </c>
      <c r="I57" s="48"/>
      <c r="J57" s="61" t="s">
        <v>33</v>
      </c>
      <c r="K57" s="61" t="s">
        <v>33</v>
      </c>
      <c r="L57" s="77" t="s">
        <v>33</v>
      </c>
    </row>
    <row r="58" spans="2:12" ht="15.95" customHeight="1" x14ac:dyDescent="0.2">
      <c r="B58" s="37" t="s">
        <v>11</v>
      </c>
      <c r="C58" s="38">
        <v>43436</v>
      </c>
      <c r="D58" s="130"/>
      <c r="E58" s="131"/>
      <c r="F58" s="131"/>
      <c r="G58" s="131"/>
      <c r="H58" s="131"/>
      <c r="I58" s="131"/>
      <c r="J58" s="131"/>
      <c r="K58" s="131"/>
      <c r="L58" s="132"/>
    </row>
    <row r="59" spans="2:12" ht="15.95" customHeight="1" thickBot="1" x14ac:dyDescent="0.25">
      <c r="B59" s="37" t="s">
        <v>12</v>
      </c>
      <c r="C59" s="38">
        <v>43437</v>
      </c>
      <c r="D59" s="130"/>
      <c r="E59" s="131"/>
      <c r="F59" s="131"/>
      <c r="G59" s="131"/>
      <c r="H59" s="131"/>
      <c r="I59" s="131"/>
      <c r="J59" s="131"/>
      <c r="K59" s="131"/>
      <c r="L59" s="132"/>
    </row>
    <row r="60" spans="2:12" ht="48.95" customHeight="1" thickBot="1" x14ac:dyDescent="0.25">
      <c r="B60" s="144" t="s">
        <v>66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6"/>
    </row>
    <row r="61" spans="2:12" ht="15.95" customHeight="1" x14ac:dyDescent="0.2">
      <c r="B61" s="54" t="s">
        <v>6</v>
      </c>
      <c r="C61" s="55">
        <v>43438</v>
      </c>
      <c r="D61" s="80" t="s">
        <v>29</v>
      </c>
      <c r="E61" s="80" t="s">
        <v>29</v>
      </c>
      <c r="F61" s="59" t="s">
        <v>30</v>
      </c>
      <c r="G61" s="59" t="s">
        <v>30</v>
      </c>
      <c r="H61" s="59" t="s">
        <v>30</v>
      </c>
      <c r="I61" s="58"/>
      <c r="J61" s="58"/>
      <c r="K61" s="58"/>
      <c r="L61" s="81"/>
    </row>
    <row r="62" spans="2:12" ht="15.95" customHeight="1" x14ac:dyDescent="0.2">
      <c r="B62" s="39" t="s">
        <v>7</v>
      </c>
      <c r="C62" s="34">
        <v>43439</v>
      </c>
      <c r="D62" s="40" t="s">
        <v>29</v>
      </c>
      <c r="E62" s="40" t="s">
        <v>29</v>
      </c>
      <c r="F62" s="43" t="s">
        <v>30</v>
      </c>
      <c r="G62" s="43" t="s">
        <v>30</v>
      </c>
      <c r="H62" s="43" t="s">
        <v>30</v>
      </c>
      <c r="I62" s="42"/>
      <c r="J62" s="61" t="s">
        <v>33</v>
      </c>
      <c r="K62" s="61" t="s">
        <v>33</v>
      </c>
      <c r="L62" s="77" t="s">
        <v>33</v>
      </c>
    </row>
    <row r="63" spans="2:12" ht="15.95" customHeight="1" x14ac:dyDescent="0.2">
      <c r="B63" s="39" t="s">
        <v>8</v>
      </c>
      <c r="C63" s="34">
        <v>43440</v>
      </c>
      <c r="D63" s="40" t="s">
        <v>29</v>
      </c>
      <c r="E63" s="40" t="s">
        <v>29</v>
      </c>
      <c r="F63" s="43" t="s">
        <v>30</v>
      </c>
      <c r="G63" s="43" t="s">
        <v>30</v>
      </c>
      <c r="H63" s="43" t="s">
        <v>30</v>
      </c>
      <c r="I63" s="42"/>
      <c r="J63" s="58"/>
      <c r="K63" s="58"/>
      <c r="L63" s="76"/>
    </row>
    <row r="64" spans="2:12" ht="15.95" customHeight="1" x14ac:dyDescent="0.2">
      <c r="B64" s="37" t="s">
        <v>9</v>
      </c>
      <c r="C64" s="38">
        <v>43441</v>
      </c>
      <c r="D64" s="130"/>
      <c r="E64" s="131"/>
      <c r="F64" s="131"/>
      <c r="G64" s="131"/>
      <c r="H64" s="131"/>
      <c r="I64" s="131"/>
      <c r="J64" s="131"/>
      <c r="K64" s="131"/>
      <c r="L64" s="132"/>
    </row>
    <row r="65" spans="2:12" ht="15.95" customHeight="1" x14ac:dyDescent="0.2">
      <c r="B65" s="46" t="s">
        <v>10</v>
      </c>
      <c r="C65" s="47">
        <v>43442</v>
      </c>
      <c r="D65" s="160" t="s">
        <v>72</v>
      </c>
      <c r="E65" s="161"/>
      <c r="F65" s="161"/>
      <c r="G65" s="161"/>
      <c r="H65" s="161"/>
      <c r="I65" s="161"/>
      <c r="J65" s="161"/>
      <c r="K65" s="161"/>
      <c r="L65" s="162"/>
    </row>
    <row r="66" spans="2:12" ht="15.95" customHeight="1" x14ac:dyDescent="0.2">
      <c r="B66" s="37" t="s">
        <v>11</v>
      </c>
      <c r="C66" s="38">
        <v>43443</v>
      </c>
      <c r="D66" s="130"/>
      <c r="E66" s="131"/>
      <c r="F66" s="131"/>
      <c r="G66" s="131"/>
      <c r="H66" s="131"/>
      <c r="I66" s="131"/>
      <c r="J66" s="131"/>
      <c r="K66" s="131"/>
      <c r="L66" s="132"/>
    </row>
    <row r="67" spans="2:12" ht="15.95" customHeight="1" x14ac:dyDescent="0.2">
      <c r="B67" s="37" t="s">
        <v>12</v>
      </c>
      <c r="C67" s="38">
        <v>43444</v>
      </c>
      <c r="D67" s="130"/>
      <c r="E67" s="131"/>
      <c r="F67" s="131"/>
      <c r="G67" s="131"/>
      <c r="H67" s="131"/>
      <c r="I67" s="131"/>
      <c r="J67" s="131"/>
      <c r="K67" s="131"/>
      <c r="L67" s="132"/>
    </row>
    <row r="68" spans="2:12" ht="15.95" customHeight="1" x14ac:dyDescent="0.2">
      <c r="B68" s="39" t="s">
        <v>6</v>
      </c>
      <c r="C68" s="34">
        <v>43445</v>
      </c>
      <c r="D68" s="40" t="s">
        <v>29</v>
      </c>
      <c r="E68" s="40" t="s">
        <v>29</v>
      </c>
      <c r="F68" s="43" t="s">
        <v>30</v>
      </c>
      <c r="G68" s="43" t="s">
        <v>30</v>
      </c>
      <c r="H68" s="43" t="s">
        <v>30</v>
      </c>
      <c r="I68" s="48"/>
      <c r="J68" s="61" t="s">
        <v>33</v>
      </c>
      <c r="K68" s="61" t="s">
        <v>33</v>
      </c>
      <c r="L68" s="77" t="s">
        <v>33</v>
      </c>
    </row>
    <row r="69" spans="2:12" ht="15.95" customHeight="1" x14ac:dyDescent="0.2">
      <c r="B69" s="39" t="s">
        <v>7</v>
      </c>
      <c r="C69" s="34">
        <v>43446</v>
      </c>
      <c r="D69" s="40" t="s">
        <v>29</v>
      </c>
      <c r="E69" s="40" t="s">
        <v>29</v>
      </c>
      <c r="F69" s="43" t="s">
        <v>30</v>
      </c>
      <c r="G69" s="43" t="s">
        <v>30</v>
      </c>
      <c r="H69" s="43" t="s">
        <v>30</v>
      </c>
      <c r="I69" s="48"/>
      <c r="J69" s="61" t="s">
        <v>33</v>
      </c>
      <c r="K69" s="61" t="s">
        <v>33</v>
      </c>
      <c r="L69" s="77" t="s">
        <v>33</v>
      </c>
    </row>
    <row r="70" spans="2:12" ht="15.95" customHeight="1" x14ac:dyDescent="0.2">
      <c r="B70" s="39" t="s">
        <v>8</v>
      </c>
      <c r="C70" s="34">
        <v>43447</v>
      </c>
      <c r="D70" s="40" t="s">
        <v>29</v>
      </c>
      <c r="E70" s="40" t="s">
        <v>29</v>
      </c>
      <c r="F70" s="43" t="s">
        <v>30</v>
      </c>
      <c r="G70" s="43" t="s">
        <v>30</v>
      </c>
      <c r="H70" s="43" t="s">
        <v>30</v>
      </c>
      <c r="I70" s="48"/>
      <c r="J70" s="61" t="s">
        <v>33</v>
      </c>
      <c r="K70" s="61" t="s">
        <v>33</v>
      </c>
      <c r="L70" s="77" t="s">
        <v>33</v>
      </c>
    </row>
    <row r="71" spans="2:12" ht="15.95" customHeight="1" x14ac:dyDescent="0.2">
      <c r="B71" s="39" t="s">
        <v>9</v>
      </c>
      <c r="C71" s="34">
        <v>43448</v>
      </c>
      <c r="D71" s="40" t="s">
        <v>29</v>
      </c>
      <c r="E71" s="40" t="s">
        <v>29</v>
      </c>
      <c r="F71" s="43" t="s">
        <v>30</v>
      </c>
      <c r="G71" s="43" t="s">
        <v>30</v>
      </c>
      <c r="H71" s="35"/>
      <c r="I71" s="48"/>
      <c r="J71" s="58"/>
      <c r="K71" s="58"/>
      <c r="L71" s="58"/>
    </row>
    <row r="72" spans="2:12" ht="15.95" customHeight="1" thickBot="1" x14ac:dyDescent="0.25">
      <c r="B72" s="39" t="s">
        <v>10</v>
      </c>
      <c r="C72" s="34">
        <v>43449</v>
      </c>
      <c r="D72" s="35"/>
      <c r="E72" s="35"/>
      <c r="F72" s="48"/>
      <c r="G72" s="48"/>
      <c r="H72" s="35"/>
      <c r="I72" s="48"/>
      <c r="J72" s="35"/>
      <c r="K72" s="35"/>
      <c r="L72" s="76"/>
    </row>
    <row r="73" spans="2:12" s="9" customFormat="1" ht="15.95" customHeight="1" x14ac:dyDescent="0.2">
      <c r="B73" s="133" t="s">
        <v>60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5"/>
    </row>
    <row r="74" spans="2:12" s="9" customFormat="1" ht="15.95" customHeight="1" thickBot="1" x14ac:dyDescent="0.25"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38"/>
    </row>
    <row r="75" spans="2:12" s="9" customFormat="1" ht="15.95" customHeight="1" x14ac:dyDescent="0.2">
      <c r="B75" s="133" t="s">
        <v>59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5"/>
    </row>
    <row r="76" spans="2:12" s="9" customFormat="1" ht="15.95" customHeight="1" thickBot="1" x14ac:dyDescent="0.25">
      <c r="B76" s="136"/>
      <c r="C76" s="137"/>
      <c r="D76" s="137"/>
      <c r="E76" s="137"/>
      <c r="F76" s="137"/>
      <c r="G76" s="137"/>
      <c r="H76" s="137"/>
      <c r="I76" s="137"/>
      <c r="J76" s="137"/>
      <c r="K76" s="137"/>
      <c r="L76" s="138"/>
    </row>
    <row r="77" spans="2:12" ht="12" customHeight="1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6"/>
    </row>
    <row r="78" spans="2:12" ht="12" customHeight="1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6"/>
    </row>
    <row r="79" spans="2:12" ht="12" customHeight="1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6"/>
    </row>
    <row r="80" spans="2:12" ht="12" customHeight="1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6"/>
    </row>
    <row r="81" spans="2:12" ht="12" customHeight="1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6"/>
    </row>
    <row r="82" spans="2:12" ht="12" customHeight="1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6"/>
    </row>
    <row r="83" spans="2:12" ht="12" customHeight="1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6"/>
    </row>
    <row r="84" spans="2:12" ht="12" customHeight="1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6"/>
    </row>
    <row r="85" spans="2:12" ht="12" customHeight="1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6"/>
    </row>
    <row r="86" spans="2:12" ht="12" customHeight="1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6"/>
    </row>
    <row r="87" spans="2:12" ht="12" customHeight="1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6"/>
    </row>
    <row r="88" spans="2:12" ht="12" customHeight="1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6"/>
    </row>
    <row r="89" spans="2:12" ht="12" customHeight="1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6"/>
    </row>
    <row r="90" spans="2:12" ht="12" customHeight="1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6"/>
    </row>
    <row r="91" spans="2:12" ht="12" customHeight="1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6"/>
    </row>
    <row r="92" spans="2:12" ht="12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6"/>
    </row>
    <row r="93" spans="2:12" ht="12" customHeight="1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6"/>
    </row>
    <row r="94" spans="2:12" ht="12" customHeight="1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6"/>
    </row>
    <row r="95" spans="2:12" ht="12" customHeigh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6"/>
    </row>
    <row r="96" spans="2:12" ht="12" customHeight="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6"/>
    </row>
    <row r="97" spans="2:12" ht="12" customHeight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6"/>
    </row>
    <row r="98" spans="2:12" ht="12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6"/>
    </row>
    <row r="99" spans="2:12" ht="12" customHeight="1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6"/>
    </row>
    <row r="100" spans="2:12" ht="12" customHeigh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6"/>
    </row>
    <row r="101" spans="2:12" ht="12" customHeigh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6"/>
    </row>
    <row r="102" spans="2:12" ht="12" customHeight="1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6"/>
    </row>
    <row r="103" spans="2:12" ht="12" customHeight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6"/>
    </row>
    <row r="104" spans="2:12" ht="12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6"/>
    </row>
    <row r="105" spans="2:12" ht="12" customHeight="1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6"/>
    </row>
    <row r="106" spans="2:12" ht="12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6"/>
    </row>
    <row r="107" spans="2:12" ht="12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6"/>
    </row>
    <row r="108" spans="2:12" ht="12" customHeigh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6"/>
    </row>
    <row r="109" spans="2:12" ht="12" customHeigh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6"/>
    </row>
    <row r="110" spans="2:12" ht="12" customHeigh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6"/>
    </row>
    <row r="111" spans="2:12" ht="12" customHeigh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2:12" ht="12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2:1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2:1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2:1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2:11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2:11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2:1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2:11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2:11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2:11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2:1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2:11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2:11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2:11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2:11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2:11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2:11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2:11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2:11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2:1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2:11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2:11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2:11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2:11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2:11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2:11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2:11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2:11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2:11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2:11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2:11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2:11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2:11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2:11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2:11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2:11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2:11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2:11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2:11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2:11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2:11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2:11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2:11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2:11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2:11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2:11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2:11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2:11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2:11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2:11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2:11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2:11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2:11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2:11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2:11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2:11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2:11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2:11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2:11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2:11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2:11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2:11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2:11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2:11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2:11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2:11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2:11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2:11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2:11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2:11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2:11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2:11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2:11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2:11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2:11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2:11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2:11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2:11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2:11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2:11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2:11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2:11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2:11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2:11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2:11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2:11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2:11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2:11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2:11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2:11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2:11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2:11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2:11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2:11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2:11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2:11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2:11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2:11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2:11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2:11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2:11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2:11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2:11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2:11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2:11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2:11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2:11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2:11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2:11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2:11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2:11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2:11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2:11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2:11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2:11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2:11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2:11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2:11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2:11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2:11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2:11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2:11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2:11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2:11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2:11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2:11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2:11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2:11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2:11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2:11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2:11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2:11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2:11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2:11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2:11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2:11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2:11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2:11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2:11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2:11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2:11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2:11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2:11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2:11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2:11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2:11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2:11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2:11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2:11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2:11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2:11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2:11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2:11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2:11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2:11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2:11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2:11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2:11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2:11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2:11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2:11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2:11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2:11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2:11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2:11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2:11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2:11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2:11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2:11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2:11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2:11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2:11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2:11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2:11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2:11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2:11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2:11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2:11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2:11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2:11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2:11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2:11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2:11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2:11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2:11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2:11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2:11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2:11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2:11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2:11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2:11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2:11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2:11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2:11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2:11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2:11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2:11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2:11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2:11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2:11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2:11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2:11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2:11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2:11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2:11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2:11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2:11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2:11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2:11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2:11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2:11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2:11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2:11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2:11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2:11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2:11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2:11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2:11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2:11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2:11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2:11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2:11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2:11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2:11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2:11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2:11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2:11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2:11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2:11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2:11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2:11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2:11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2:11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2:11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2:11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2:11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2:11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2:11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2:11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2:11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2:11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2:11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2:11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2:11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2:11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2:11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2:11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2:11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2:11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2:11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2:11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2:11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2:11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2:11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2:11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2:11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2:11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2:11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2:11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2:11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2:11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2:11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2:11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2:11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2:11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2:11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2:11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2:11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2:11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2:11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2:11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2:11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2:11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2:11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2:11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2:11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2:11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2:11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2:11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2:11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2:11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2:11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2:11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2:11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2:11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2:11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2:11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2:11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2:11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2:11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2:11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2:11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2:11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2:11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2:11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2:11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2:11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2:11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2:11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2:11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2:11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2:11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2:11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2:11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2:11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2:11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2:11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2:11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2:11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2:11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2:11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2:11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2:11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2:11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2:11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2:11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2:11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2:11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2:11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2:11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2:11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2:11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2:11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2:11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2:11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2:11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2:11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2:11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2:11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2:11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2:11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2:11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2:11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2:11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2:11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2:11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2:11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2:11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2:11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2:11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2:11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2:11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2:11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2:11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2:11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2:11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2:11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2:11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2:11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2:11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2:11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2:11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2:11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2:11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2:11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2:11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2:11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2:11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2:11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2:11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2:11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2:11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2:11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2:11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2:11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2:11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2:11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2:11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2:11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2:11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2:11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2:11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2:11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2:11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2:11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2:11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2:11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2:11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2:11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2:11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2:11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2:11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2:11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2:11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2:11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2:11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2:11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2:11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2:11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2:11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2:11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2:11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2:11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2:11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2:11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2:11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2:11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2:11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2:11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2:11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2:11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2:11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2:11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2:11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2:11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2:11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2:11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2:11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2:11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2:11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2:11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2:11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2:11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2:11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2:11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2:11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2:11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2:11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2:11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2:11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2:11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2:11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2:11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2:11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2:11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2:11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2:11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2:11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2:11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2:11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2:11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2:11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2:11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2:11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2:11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2:11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2:11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2:11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2:11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2:11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2:11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2:11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2:11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2:11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2:11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2:11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2:11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2:11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2:11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2:11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2:11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2:11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2:11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2:11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2:11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2:11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2:11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2:11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2:11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2:11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2:11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2:11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2:11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2:11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2:11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2:11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2:11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2:11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2:11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2:11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2:11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2:11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2:11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2:11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2:11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2:11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2:11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2:11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2:11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2:11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2:11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</row>
    <row r="594" spans="2:11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</row>
    <row r="595" spans="2:11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</row>
    <row r="596" spans="2:11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</row>
    <row r="597" spans="2:11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</row>
    <row r="598" spans="2:11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</row>
    <row r="599" spans="2:11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</row>
    <row r="600" spans="2:11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</row>
    <row r="601" spans="2:11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</row>
    <row r="602" spans="2:11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</row>
    <row r="603" spans="2:11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</row>
    <row r="604" spans="2:11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</row>
    <row r="605" spans="2:11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</row>
    <row r="606" spans="2:11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</row>
    <row r="607" spans="2:11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</row>
    <row r="608" spans="2:11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</row>
    <row r="609" spans="2:11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</row>
    <row r="610" spans="2:11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</row>
    <row r="611" spans="2:11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</row>
    <row r="612" spans="2:11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</row>
    <row r="613" spans="2:11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</row>
    <row r="614" spans="2:11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</row>
    <row r="615" spans="2:11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</row>
    <row r="616" spans="2:11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</row>
    <row r="617" spans="2:11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</row>
    <row r="618" spans="2:11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</row>
    <row r="619" spans="2:11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</row>
    <row r="620" spans="2:11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</row>
    <row r="621" spans="2:11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</row>
    <row r="622" spans="2:11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</row>
    <row r="623" spans="2:11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</row>
    <row r="624" spans="2:11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</row>
    <row r="625" spans="2:11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</row>
    <row r="626" spans="2:11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</row>
    <row r="627" spans="2:11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</row>
    <row r="628" spans="2:11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</row>
    <row r="629" spans="2:11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</row>
    <row r="630" spans="2:11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</row>
    <row r="631" spans="2:11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</row>
    <row r="632" spans="2:11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</row>
    <row r="633" spans="2:11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</row>
    <row r="634" spans="2:11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</row>
    <row r="635" spans="2:11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</row>
    <row r="636" spans="2:11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</row>
    <row r="637" spans="2:11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</row>
    <row r="638" spans="2:11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</row>
    <row r="639" spans="2:11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</row>
    <row r="640" spans="2:11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</row>
    <row r="641" spans="2:11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</row>
    <row r="642" spans="2:11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</row>
    <row r="643" spans="2:11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</row>
    <row r="644" spans="2:11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</row>
    <row r="645" spans="2:11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</row>
    <row r="646" spans="2:11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</row>
    <row r="647" spans="2:11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</row>
    <row r="648" spans="2:11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</row>
    <row r="649" spans="2:11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</row>
    <row r="650" spans="2:11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</row>
    <row r="651" spans="2:11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</row>
    <row r="652" spans="2:11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</row>
    <row r="653" spans="2:11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</row>
    <row r="654" spans="2:11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</row>
    <row r="655" spans="2:11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</row>
    <row r="656" spans="2:11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</row>
    <row r="657" spans="2:11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</row>
    <row r="658" spans="2:11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</row>
    <row r="659" spans="2:11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</row>
    <row r="660" spans="2:11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</row>
    <row r="661" spans="2:11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</row>
    <row r="662" spans="2:11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</row>
    <row r="663" spans="2:11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</row>
    <row r="664" spans="2:11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</row>
    <row r="665" spans="2:11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</row>
    <row r="666" spans="2:11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</row>
    <row r="667" spans="2:11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</row>
    <row r="668" spans="2:11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</row>
    <row r="669" spans="2:11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</row>
    <row r="670" spans="2:11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5"/>
    </row>
    <row r="671" spans="2:11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5"/>
    </row>
    <row r="672" spans="2:11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5"/>
    </row>
    <row r="673" spans="2:11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5"/>
    </row>
    <row r="674" spans="2:11" x14ac:dyDescent="0.2">
      <c r="B674" s="5"/>
      <c r="C674" s="5"/>
      <c r="D674" s="5"/>
      <c r="E674" s="5"/>
      <c r="F674" s="5"/>
      <c r="G674" s="5"/>
      <c r="H674" s="5"/>
      <c r="I674" s="5"/>
      <c r="J674" s="5"/>
      <c r="K674" s="5"/>
    </row>
    <row r="675" spans="2:11" x14ac:dyDescent="0.2">
      <c r="B675" s="5"/>
      <c r="C675" s="5"/>
      <c r="D675" s="5"/>
      <c r="E675" s="5"/>
      <c r="F675" s="5"/>
      <c r="G675" s="5"/>
      <c r="H675" s="5"/>
      <c r="I675" s="5"/>
      <c r="J675" s="5"/>
      <c r="K675" s="5"/>
    </row>
    <row r="676" spans="2:11" x14ac:dyDescent="0.2">
      <c r="B676" s="5"/>
      <c r="C676" s="5"/>
      <c r="D676" s="5"/>
      <c r="E676" s="5"/>
      <c r="F676" s="5"/>
      <c r="G676" s="5"/>
      <c r="H676" s="5"/>
      <c r="I676" s="5"/>
      <c r="J676" s="5"/>
      <c r="K676" s="5"/>
    </row>
    <row r="677" spans="2:11" x14ac:dyDescent="0.2">
      <c r="B677" s="5"/>
      <c r="C677" s="5"/>
      <c r="D677" s="5"/>
      <c r="E677" s="5"/>
      <c r="F677" s="5"/>
      <c r="G677" s="5"/>
      <c r="H677" s="5"/>
      <c r="I677" s="5"/>
      <c r="J677" s="5"/>
      <c r="K677" s="5"/>
    </row>
    <row r="678" spans="2:11" x14ac:dyDescent="0.2">
      <c r="B678" s="5"/>
      <c r="C678" s="5"/>
      <c r="D678" s="5"/>
      <c r="E678" s="5"/>
      <c r="F678" s="5"/>
      <c r="G678" s="5"/>
      <c r="H678" s="5"/>
      <c r="I678" s="5"/>
      <c r="J678" s="5"/>
      <c r="K678" s="5"/>
    </row>
    <row r="679" spans="2:11" x14ac:dyDescent="0.2">
      <c r="B679" s="5"/>
      <c r="C679" s="5"/>
      <c r="D679" s="5"/>
      <c r="E679" s="5"/>
      <c r="F679" s="5"/>
      <c r="G679" s="5"/>
      <c r="H679" s="5"/>
      <c r="I679" s="5"/>
      <c r="J679" s="5"/>
      <c r="K679" s="5"/>
    </row>
    <row r="680" spans="2:11" x14ac:dyDescent="0.2">
      <c r="B680" s="5"/>
      <c r="C680" s="5"/>
      <c r="D680" s="5"/>
      <c r="E680" s="5"/>
      <c r="F680" s="5"/>
      <c r="G680" s="5"/>
      <c r="H680" s="5"/>
      <c r="I680" s="5"/>
      <c r="J680" s="5"/>
      <c r="K680" s="5"/>
    </row>
    <row r="681" spans="2:11" x14ac:dyDescent="0.2">
      <c r="B681" s="5"/>
      <c r="C681" s="5"/>
      <c r="D681" s="5"/>
      <c r="E681" s="5"/>
      <c r="F681" s="5"/>
      <c r="G681" s="5"/>
      <c r="H681" s="5"/>
      <c r="I681" s="5"/>
      <c r="J681" s="5"/>
      <c r="K681" s="5"/>
    </row>
    <row r="682" spans="2:11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5"/>
    </row>
    <row r="683" spans="2:11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5"/>
    </row>
    <row r="684" spans="2:11" x14ac:dyDescent="0.2">
      <c r="B684" s="5"/>
      <c r="C684" s="5"/>
      <c r="D684" s="5"/>
      <c r="E684" s="5"/>
      <c r="F684" s="5"/>
      <c r="G684" s="5"/>
      <c r="H684" s="5"/>
      <c r="I684" s="5"/>
      <c r="J684" s="5"/>
      <c r="K684" s="5"/>
    </row>
    <row r="685" spans="2:11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5"/>
    </row>
    <row r="686" spans="2:11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5"/>
    </row>
    <row r="687" spans="2:11" x14ac:dyDescent="0.2">
      <c r="B687" s="5"/>
      <c r="C687" s="5"/>
      <c r="D687" s="5"/>
      <c r="E687" s="5"/>
      <c r="F687" s="5"/>
      <c r="G687" s="5"/>
      <c r="H687" s="5"/>
      <c r="I687" s="5"/>
      <c r="J687" s="5"/>
      <c r="K687" s="5"/>
    </row>
    <row r="688" spans="2:11" x14ac:dyDescent="0.2">
      <c r="B688" s="5"/>
      <c r="C688" s="5"/>
      <c r="D688" s="5"/>
      <c r="E688" s="5"/>
      <c r="F688" s="5"/>
      <c r="G688" s="5"/>
      <c r="H688" s="5"/>
      <c r="I688" s="5"/>
      <c r="J688" s="5"/>
      <c r="K688" s="5"/>
    </row>
    <row r="689" spans="2:11" x14ac:dyDescent="0.2">
      <c r="B689" s="5"/>
      <c r="C689" s="5"/>
      <c r="D689" s="5"/>
      <c r="E689" s="5"/>
      <c r="F689" s="5"/>
      <c r="G689" s="5"/>
      <c r="H689" s="5"/>
      <c r="I689" s="5"/>
      <c r="J689" s="5"/>
      <c r="K689" s="5"/>
    </row>
    <row r="690" spans="2:11" x14ac:dyDescent="0.2">
      <c r="B690" s="5"/>
      <c r="C690" s="5"/>
      <c r="D690" s="5"/>
      <c r="E690" s="5"/>
      <c r="F690" s="5"/>
      <c r="G690" s="5"/>
      <c r="H690" s="5"/>
      <c r="I690" s="5"/>
      <c r="J690" s="5"/>
      <c r="K690" s="5"/>
    </row>
    <row r="691" spans="2:11" x14ac:dyDescent="0.2">
      <c r="B691" s="5"/>
      <c r="C691" s="5"/>
      <c r="D691" s="5"/>
      <c r="E691" s="5"/>
      <c r="F691" s="5"/>
      <c r="G691" s="5"/>
      <c r="H691" s="5"/>
      <c r="I691" s="5"/>
      <c r="J691" s="5"/>
      <c r="K691" s="5"/>
    </row>
    <row r="692" spans="2:11" x14ac:dyDescent="0.2">
      <c r="B692" s="5"/>
      <c r="C692" s="5"/>
      <c r="D692" s="5"/>
      <c r="E692" s="5"/>
      <c r="F692" s="5"/>
      <c r="G692" s="5"/>
      <c r="H692" s="5"/>
      <c r="I692" s="5"/>
      <c r="J692" s="5"/>
      <c r="K692" s="5"/>
    </row>
    <row r="693" spans="2:11" x14ac:dyDescent="0.2">
      <c r="B693" s="5"/>
      <c r="C693" s="5"/>
      <c r="D693" s="5"/>
      <c r="E693" s="5"/>
      <c r="F693" s="5"/>
      <c r="G693" s="5"/>
      <c r="H693" s="5"/>
      <c r="I693" s="5"/>
      <c r="J693" s="5"/>
      <c r="K693" s="5"/>
    </row>
    <row r="694" spans="2:11" x14ac:dyDescent="0.2">
      <c r="B694" s="5"/>
      <c r="C694" s="5"/>
      <c r="D694" s="5"/>
      <c r="E694" s="5"/>
      <c r="F694" s="5"/>
      <c r="G694" s="5"/>
      <c r="H694" s="5"/>
      <c r="I694" s="5"/>
      <c r="J694" s="5"/>
      <c r="K694" s="5"/>
    </row>
    <row r="695" spans="2:11" x14ac:dyDescent="0.2">
      <c r="B695" s="5"/>
      <c r="C695" s="5"/>
      <c r="D695" s="5"/>
      <c r="E695" s="5"/>
      <c r="F695" s="5"/>
      <c r="G695" s="5"/>
      <c r="H695" s="5"/>
      <c r="I695" s="5"/>
      <c r="J695" s="5"/>
      <c r="K695" s="5"/>
    </row>
    <row r="696" spans="2:11" x14ac:dyDescent="0.2">
      <c r="B696" s="5"/>
      <c r="C696" s="5"/>
      <c r="D696" s="5"/>
      <c r="E696" s="5"/>
      <c r="F696" s="5"/>
      <c r="G696" s="5"/>
      <c r="H696" s="5"/>
      <c r="I696" s="5"/>
      <c r="J696" s="5"/>
      <c r="K696" s="5"/>
    </row>
    <row r="697" spans="2:11" x14ac:dyDescent="0.2">
      <c r="B697" s="5"/>
      <c r="C697" s="5"/>
      <c r="D697" s="5"/>
      <c r="E697" s="5"/>
      <c r="F697" s="5"/>
      <c r="G697" s="5"/>
      <c r="H697" s="5"/>
      <c r="I697" s="5"/>
      <c r="J697" s="5"/>
      <c r="K697" s="5"/>
    </row>
    <row r="698" spans="2:11" x14ac:dyDescent="0.2">
      <c r="B698" s="5"/>
      <c r="C698" s="5"/>
      <c r="D698" s="5"/>
      <c r="E698" s="5"/>
      <c r="F698" s="5"/>
      <c r="G698" s="5"/>
      <c r="H698" s="5"/>
      <c r="I698" s="5"/>
      <c r="J698" s="5"/>
      <c r="K698" s="5"/>
    </row>
    <row r="699" spans="2:11" x14ac:dyDescent="0.2">
      <c r="B699" s="5"/>
      <c r="C699" s="5"/>
      <c r="D699" s="5"/>
      <c r="E699" s="5"/>
      <c r="F699" s="5"/>
      <c r="G699" s="5"/>
      <c r="H699" s="5"/>
      <c r="I699" s="5"/>
      <c r="J699" s="5"/>
      <c r="K699" s="5"/>
    </row>
    <row r="700" spans="2:11" x14ac:dyDescent="0.2">
      <c r="B700" s="5"/>
      <c r="C700" s="5"/>
      <c r="D700" s="5"/>
      <c r="E700" s="5"/>
      <c r="F700" s="5"/>
      <c r="G700" s="5"/>
      <c r="H700" s="5"/>
      <c r="I700" s="5"/>
      <c r="J700" s="5"/>
      <c r="K700" s="5"/>
    </row>
    <row r="701" spans="2:11" x14ac:dyDescent="0.2">
      <c r="B701" s="5"/>
      <c r="C701" s="5"/>
      <c r="D701" s="5"/>
      <c r="E701" s="5"/>
      <c r="F701" s="5"/>
      <c r="G701" s="5"/>
      <c r="H701" s="5"/>
      <c r="I701" s="5"/>
      <c r="J701" s="5"/>
      <c r="K701" s="5"/>
    </row>
    <row r="702" spans="2:11" x14ac:dyDescent="0.2">
      <c r="B702" s="5"/>
      <c r="C702" s="5"/>
      <c r="D702" s="5"/>
      <c r="E702" s="5"/>
      <c r="F702" s="5"/>
      <c r="G702" s="5"/>
      <c r="H702" s="5"/>
      <c r="I702" s="5"/>
      <c r="J702" s="5"/>
      <c r="K702" s="5"/>
    </row>
    <row r="703" spans="2:11" x14ac:dyDescent="0.2">
      <c r="B703" s="5"/>
      <c r="C703" s="5"/>
      <c r="D703" s="5"/>
      <c r="E703" s="5"/>
      <c r="F703" s="5"/>
      <c r="G703" s="5"/>
      <c r="H703" s="5"/>
      <c r="I703" s="5"/>
      <c r="J703" s="5"/>
      <c r="K703" s="5"/>
    </row>
    <row r="704" spans="2:11" x14ac:dyDescent="0.2">
      <c r="B704" s="5"/>
      <c r="C704" s="5"/>
      <c r="D704" s="5"/>
      <c r="E704" s="5"/>
      <c r="F704" s="5"/>
      <c r="G704" s="5"/>
      <c r="H704" s="5"/>
      <c r="I704" s="5"/>
      <c r="J704" s="5"/>
      <c r="K704" s="5"/>
    </row>
    <row r="705" spans="2:11" x14ac:dyDescent="0.2">
      <c r="B705" s="5"/>
      <c r="C705" s="5"/>
      <c r="D705" s="5"/>
      <c r="E705" s="5"/>
      <c r="F705" s="5"/>
      <c r="G705" s="5"/>
      <c r="H705" s="5"/>
      <c r="I705" s="5"/>
      <c r="J705" s="5"/>
      <c r="K705" s="5"/>
    </row>
    <row r="706" spans="2:11" x14ac:dyDescent="0.2">
      <c r="B706" s="5"/>
      <c r="C706" s="5"/>
      <c r="D706" s="5"/>
      <c r="E706" s="5"/>
      <c r="F706" s="5"/>
      <c r="G706" s="5"/>
      <c r="H706" s="5"/>
      <c r="I706" s="5"/>
      <c r="J706" s="5"/>
      <c r="K706" s="5"/>
    </row>
    <row r="707" spans="2:11" x14ac:dyDescent="0.2">
      <c r="B707" s="5"/>
      <c r="C707" s="5"/>
      <c r="D707" s="5"/>
      <c r="E707" s="5"/>
      <c r="F707" s="5"/>
      <c r="G707" s="5"/>
      <c r="H707" s="5"/>
      <c r="I707" s="5"/>
      <c r="J707" s="5"/>
      <c r="K707" s="5"/>
    </row>
    <row r="708" spans="2:11" x14ac:dyDescent="0.2">
      <c r="B708" s="5"/>
      <c r="C708" s="5"/>
      <c r="D708" s="5"/>
      <c r="E708" s="5"/>
      <c r="F708" s="5"/>
      <c r="G708" s="5"/>
      <c r="H708" s="5"/>
      <c r="I708" s="5"/>
      <c r="J708" s="5"/>
      <c r="K708" s="5"/>
    </row>
    <row r="709" spans="2:11" x14ac:dyDescent="0.2">
      <c r="B709" s="5"/>
      <c r="C709" s="5"/>
      <c r="D709" s="5"/>
      <c r="E709" s="5"/>
      <c r="F709" s="5"/>
      <c r="G709" s="5"/>
      <c r="H709" s="5"/>
      <c r="I709" s="5"/>
      <c r="J709" s="5"/>
      <c r="K709" s="5"/>
    </row>
    <row r="710" spans="2:11" x14ac:dyDescent="0.2">
      <c r="B710" s="5"/>
      <c r="C710" s="5"/>
      <c r="D710" s="5"/>
      <c r="E710" s="5"/>
      <c r="F710" s="5"/>
      <c r="G710" s="5"/>
      <c r="H710" s="5"/>
      <c r="I710" s="5"/>
      <c r="J710" s="5"/>
      <c r="K710" s="5"/>
    </row>
    <row r="711" spans="2:11" x14ac:dyDescent="0.2">
      <c r="B711" s="5"/>
      <c r="C711" s="5"/>
      <c r="D711" s="5"/>
      <c r="E711" s="5"/>
      <c r="F711" s="5"/>
      <c r="G711" s="5"/>
      <c r="H711" s="5"/>
      <c r="I711" s="5"/>
      <c r="J711" s="5"/>
      <c r="K711" s="5"/>
    </row>
    <row r="712" spans="2:11" x14ac:dyDescent="0.2">
      <c r="B712" s="5"/>
      <c r="C712" s="5"/>
      <c r="D712" s="5"/>
      <c r="E712" s="5"/>
      <c r="F712" s="5"/>
      <c r="G712" s="5"/>
      <c r="H712" s="5"/>
      <c r="I712" s="5"/>
      <c r="J712" s="5"/>
      <c r="K712" s="5"/>
    </row>
    <row r="713" spans="2:11" x14ac:dyDescent="0.2">
      <c r="B713" s="5"/>
      <c r="C713" s="5"/>
      <c r="D713" s="5"/>
      <c r="E713" s="5"/>
      <c r="F713" s="5"/>
      <c r="G713" s="5"/>
      <c r="H713" s="5"/>
      <c r="I713" s="5"/>
      <c r="J713" s="5"/>
      <c r="K713" s="5"/>
    </row>
    <row r="714" spans="2:11" x14ac:dyDescent="0.2">
      <c r="B714" s="5"/>
      <c r="C714" s="5"/>
      <c r="D714" s="5"/>
      <c r="E714" s="5"/>
      <c r="F714" s="5"/>
      <c r="G714" s="5"/>
      <c r="H714" s="5"/>
      <c r="I714" s="5"/>
      <c r="J714" s="5"/>
      <c r="K714" s="5"/>
    </row>
    <row r="715" spans="2:11" x14ac:dyDescent="0.2">
      <c r="B715" s="5"/>
      <c r="C715" s="5"/>
      <c r="D715" s="5"/>
      <c r="E715" s="5"/>
      <c r="F715" s="5"/>
      <c r="G715" s="5"/>
      <c r="H715" s="5"/>
      <c r="I715" s="5"/>
      <c r="J715" s="5"/>
      <c r="K715" s="5"/>
    </row>
    <row r="716" spans="2:11" x14ac:dyDescent="0.2">
      <c r="B716" s="5"/>
      <c r="C716" s="5"/>
      <c r="D716" s="5"/>
      <c r="E716" s="5"/>
      <c r="F716" s="5"/>
      <c r="G716" s="5"/>
      <c r="H716" s="5"/>
      <c r="I716" s="5"/>
      <c r="J716" s="5"/>
      <c r="K716" s="5"/>
    </row>
    <row r="717" spans="2:11" x14ac:dyDescent="0.2">
      <c r="B717" s="5"/>
      <c r="C717" s="5"/>
      <c r="D717" s="5"/>
      <c r="E717" s="5"/>
      <c r="F717" s="5"/>
      <c r="G717" s="5"/>
      <c r="H717" s="5"/>
      <c r="I717" s="5"/>
      <c r="J717" s="5"/>
      <c r="K717" s="5"/>
    </row>
    <row r="718" spans="2:11" x14ac:dyDescent="0.2">
      <c r="B718" s="5"/>
      <c r="C718" s="5"/>
      <c r="D718" s="5"/>
      <c r="E718" s="5"/>
      <c r="F718" s="5"/>
      <c r="G718" s="5"/>
      <c r="H718" s="5"/>
      <c r="I718" s="5"/>
      <c r="J718" s="5"/>
      <c r="K718" s="5"/>
    </row>
    <row r="719" spans="2:11" x14ac:dyDescent="0.2">
      <c r="B719" s="5"/>
      <c r="C719" s="5"/>
      <c r="D719" s="5"/>
      <c r="E719" s="5"/>
      <c r="F719" s="5"/>
      <c r="G719" s="5"/>
      <c r="H719" s="5"/>
      <c r="I719" s="5"/>
      <c r="J719" s="5"/>
      <c r="K719" s="5"/>
    </row>
    <row r="720" spans="2:11" x14ac:dyDescent="0.2">
      <c r="B720" s="5"/>
      <c r="C720" s="5"/>
      <c r="D720" s="5"/>
      <c r="E720" s="5"/>
      <c r="F720" s="5"/>
      <c r="G720" s="5"/>
      <c r="H720" s="5"/>
      <c r="I720" s="5"/>
      <c r="J720" s="5"/>
      <c r="K720" s="5"/>
    </row>
    <row r="721" spans="2:11" x14ac:dyDescent="0.2">
      <c r="B721" s="5"/>
      <c r="C721" s="5"/>
      <c r="D721" s="5"/>
      <c r="E721" s="5"/>
      <c r="F721" s="5"/>
      <c r="G721" s="5"/>
      <c r="H721" s="5"/>
      <c r="I721" s="5"/>
      <c r="J721" s="5"/>
      <c r="K721" s="5"/>
    </row>
    <row r="722" spans="2:11" x14ac:dyDescent="0.2">
      <c r="B722" s="5"/>
      <c r="C722" s="5"/>
      <c r="D722" s="5"/>
      <c r="E722" s="5"/>
      <c r="F722" s="5"/>
      <c r="G722" s="5"/>
      <c r="H722" s="5"/>
      <c r="I722" s="5"/>
      <c r="J722" s="5"/>
      <c r="K722" s="5"/>
    </row>
    <row r="723" spans="2:11" x14ac:dyDescent="0.2">
      <c r="B723" s="5"/>
      <c r="C723" s="5"/>
      <c r="D723" s="5"/>
      <c r="E723" s="5"/>
      <c r="F723" s="5"/>
      <c r="G723" s="5"/>
      <c r="H723" s="5"/>
      <c r="I723" s="5"/>
      <c r="J723" s="5"/>
      <c r="K723" s="5"/>
    </row>
    <row r="724" spans="2:11" x14ac:dyDescent="0.2">
      <c r="B724" s="5"/>
      <c r="C724" s="5"/>
      <c r="D724" s="5"/>
      <c r="E724" s="5"/>
      <c r="F724" s="5"/>
      <c r="G724" s="5"/>
      <c r="H724" s="5"/>
      <c r="I724" s="5"/>
      <c r="J724" s="5"/>
      <c r="K724" s="5"/>
    </row>
    <row r="725" spans="2:11" x14ac:dyDescent="0.2">
      <c r="B725" s="5"/>
      <c r="C725" s="5"/>
      <c r="D725" s="5"/>
      <c r="E725" s="5"/>
      <c r="F725" s="5"/>
      <c r="G725" s="5"/>
      <c r="H725" s="5"/>
      <c r="I725" s="5"/>
      <c r="J725" s="5"/>
      <c r="K725" s="5"/>
    </row>
    <row r="726" spans="2:11" x14ac:dyDescent="0.2">
      <c r="B726" s="5"/>
      <c r="C726" s="5"/>
      <c r="D726" s="5"/>
      <c r="E726" s="5"/>
      <c r="F726" s="5"/>
      <c r="G726" s="5"/>
      <c r="H726" s="5"/>
      <c r="I726" s="5"/>
      <c r="J726" s="5"/>
      <c r="K726" s="5"/>
    </row>
    <row r="727" spans="2:11" x14ac:dyDescent="0.2">
      <c r="B727" s="5"/>
      <c r="C727" s="5"/>
      <c r="D727" s="5"/>
      <c r="E727" s="5"/>
      <c r="F727" s="5"/>
      <c r="G727" s="5"/>
      <c r="H727" s="5"/>
      <c r="I727" s="5"/>
      <c r="J727" s="5"/>
      <c r="K727" s="5"/>
    </row>
    <row r="728" spans="2:11" x14ac:dyDescent="0.2">
      <c r="B728" s="5"/>
      <c r="C728" s="5"/>
      <c r="D728" s="5"/>
      <c r="E728" s="5"/>
      <c r="F728" s="5"/>
      <c r="G728" s="5"/>
      <c r="H728" s="5"/>
      <c r="I728" s="5"/>
      <c r="J728" s="5"/>
      <c r="K728" s="5"/>
    </row>
    <row r="729" spans="2:11" x14ac:dyDescent="0.2">
      <c r="B729" s="5"/>
      <c r="C729" s="5"/>
      <c r="D729" s="5"/>
      <c r="E729" s="5"/>
      <c r="F729" s="5"/>
      <c r="G729" s="5"/>
      <c r="H729" s="5"/>
      <c r="I729" s="5"/>
      <c r="J729" s="5"/>
      <c r="K729" s="5"/>
    </row>
    <row r="730" spans="2:11" x14ac:dyDescent="0.2">
      <c r="B730" s="5"/>
      <c r="C730" s="5"/>
      <c r="D730" s="5"/>
      <c r="E730" s="5"/>
      <c r="F730" s="5"/>
      <c r="G730" s="5"/>
      <c r="H730" s="5"/>
      <c r="I730" s="5"/>
      <c r="J730" s="5"/>
      <c r="K730" s="5"/>
    </row>
    <row r="731" spans="2:11" x14ac:dyDescent="0.2">
      <c r="B731" s="5"/>
      <c r="C731" s="5"/>
      <c r="D731" s="5"/>
      <c r="E731" s="5"/>
      <c r="F731" s="5"/>
      <c r="G731" s="5"/>
      <c r="H731" s="5"/>
      <c r="I731" s="5"/>
      <c r="J731" s="5"/>
      <c r="K731" s="5"/>
    </row>
    <row r="732" spans="2:11" x14ac:dyDescent="0.2">
      <c r="B732" s="5"/>
      <c r="C732" s="5"/>
      <c r="D732" s="5"/>
      <c r="E732" s="5"/>
      <c r="F732" s="5"/>
      <c r="G732" s="5"/>
      <c r="H732" s="5"/>
      <c r="I732" s="5"/>
      <c r="J732" s="5"/>
      <c r="K732" s="5"/>
    </row>
    <row r="733" spans="2:11" x14ac:dyDescent="0.2">
      <c r="B733" s="5"/>
      <c r="C733" s="5"/>
      <c r="D733" s="5"/>
      <c r="E733" s="5"/>
      <c r="F733" s="5"/>
      <c r="G733" s="5"/>
      <c r="H733" s="5"/>
      <c r="I733" s="5"/>
      <c r="J733" s="5"/>
      <c r="K733" s="5"/>
    </row>
    <row r="734" spans="2:11" x14ac:dyDescent="0.2">
      <c r="B734" s="5"/>
      <c r="C734" s="5"/>
      <c r="D734" s="5"/>
      <c r="E734" s="5"/>
      <c r="F734" s="5"/>
      <c r="G734" s="5"/>
      <c r="H734" s="5"/>
      <c r="I734" s="5"/>
      <c r="J734" s="5"/>
      <c r="K734" s="5"/>
    </row>
    <row r="735" spans="2:11" x14ac:dyDescent="0.2">
      <c r="B735" s="5"/>
      <c r="C735" s="5"/>
      <c r="D735" s="5"/>
      <c r="E735" s="5"/>
      <c r="F735" s="5"/>
      <c r="G735" s="5"/>
      <c r="H735" s="5"/>
      <c r="I735" s="5"/>
      <c r="J735" s="5"/>
      <c r="K735" s="5"/>
    </row>
    <row r="736" spans="2:11" x14ac:dyDescent="0.2">
      <c r="B736" s="5"/>
      <c r="C736" s="5"/>
      <c r="D736" s="5"/>
      <c r="E736" s="5"/>
      <c r="F736" s="5"/>
      <c r="G736" s="5"/>
      <c r="H736" s="5"/>
      <c r="I736" s="5"/>
      <c r="J736" s="5"/>
      <c r="K736" s="5"/>
    </row>
    <row r="737" spans="2:11" x14ac:dyDescent="0.2">
      <c r="B737" s="5"/>
      <c r="C737" s="5"/>
      <c r="D737" s="5"/>
      <c r="E737" s="5"/>
      <c r="F737" s="5"/>
      <c r="G737" s="5"/>
      <c r="H737" s="5"/>
      <c r="I737" s="5"/>
      <c r="J737" s="5"/>
      <c r="K737" s="5"/>
    </row>
    <row r="738" spans="2:11" x14ac:dyDescent="0.2">
      <c r="B738" s="5"/>
      <c r="C738" s="5"/>
      <c r="D738" s="5"/>
      <c r="E738" s="5"/>
      <c r="F738" s="5"/>
      <c r="G738" s="5"/>
      <c r="H738" s="5"/>
      <c r="I738" s="5"/>
      <c r="J738" s="5"/>
      <c r="K738" s="5"/>
    </row>
    <row r="739" spans="2:11" x14ac:dyDescent="0.2">
      <c r="B739" s="5"/>
      <c r="C739" s="5"/>
      <c r="D739" s="5"/>
      <c r="E739" s="5"/>
      <c r="F739" s="5"/>
      <c r="G739" s="5"/>
      <c r="H739" s="5"/>
      <c r="I739" s="5"/>
      <c r="J739" s="5"/>
      <c r="K739" s="5"/>
    </row>
    <row r="740" spans="2:11" x14ac:dyDescent="0.2">
      <c r="B740" s="5"/>
      <c r="C740" s="5"/>
      <c r="D740" s="5"/>
      <c r="E740" s="5"/>
      <c r="F740" s="5"/>
      <c r="G740" s="5"/>
      <c r="H740" s="5"/>
      <c r="I740" s="5"/>
      <c r="J740" s="5"/>
      <c r="K740" s="5"/>
    </row>
    <row r="741" spans="2:11" x14ac:dyDescent="0.2">
      <c r="B741" s="5"/>
      <c r="C741" s="5"/>
      <c r="D741" s="5"/>
      <c r="E741" s="5"/>
      <c r="F741" s="5"/>
      <c r="G741" s="5"/>
      <c r="H741" s="5"/>
      <c r="I741" s="5"/>
      <c r="J741" s="5"/>
      <c r="K741" s="5"/>
    </row>
    <row r="742" spans="2:11" x14ac:dyDescent="0.2">
      <c r="B742" s="5"/>
      <c r="C742" s="5"/>
      <c r="D742" s="5"/>
      <c r="E742" s="5"/>
      <c r="F742" s="5"/>
      <c r="G742" s="5"/>
      <c r="H742" s="5"/>
      <c r="I742" s="5"/>
      <c r="J742" s="5"/>
      <c r="K742" s="5"/>
    </row>
    <row r="743" spans="2:11" x14ac:dyDescent="0.2">
      <c r="B743" s="5"/>
      <c r="C743" s="5"/>
      <c r="D743" s="5"/>
      <c r="E743" s="5"/>
      <c r="F743" s="5"/>
      <c r="G743" s="5"/>
      <c r="H743" s="5"/>
      <c r="I743" s="5"/>
      <c r="J743" s="5"/>
      <c r="K743" s="5"/>
    </row>
    <row r="744" spans="2:11" x14ac:dyDescent="0.2">
      <c r="B744" s="5"/>
      <c r="C744" s="5"/>
      <c r="D744" s="5"/>
      <c r="E744" s="5"/>
      <c r="F744" s="5"/>
      <c r="G744" s="5"/>
      <c r="H744" s="5"/>
      <c r="I744" s="5"/>
      <c r="J744" s="5"/>
      <c r="K744" s="5"/>
    </row>
    <row r="745" spans="2:11" x14ac:dyDescent="0.2">
      <c r="B745" s="5"/>
      <c r="C745" s="5"/>
      <c r="D745" s="5"/>
      <c r="E745" s="5"/>
      <c r="F745" s="5"/>
      <c r="G745" s="5"/>
      <c r="H745" s="5"/>
      <c r="I745" s="5"/>
      <c r="J745" s="5"/>
      <c r="K745" s="5"/>
    </row>
    <row r="746" spans="2:11" x14ac:dyDescent="0.2">
      <c r="B746" s="5"/>
      <c r="C746" s="5"/>
      <c r="D746" s="5"/>
      <c r="E746" s="5"/>
      <c r="F746" s="5"/>
      <c r="G746" s="5"/>
      <c r="H746" s="5"/>
      <c r="I746" s="5"/>
      <c r="J746" s="5"/>
      <c r="K746" s="5"/>
    </row>
    <row r="747" spans="2:11" x14ac:dyDescent="0.2">
      <c r="B747" s="5"/>
      <c r="C747" s="5"/>
      <c r="D747" s="5"/>
      <c r="E747" s="5"/>
      <c r="F747" s="5"/>
      <c r="G747" s="5"/>
      <c r="H747" s="5"/>
      <c r="I747" s="5"/>
      <c r="J747" s="5"/>
      <c r="K747" s="5"/>
    </row>
    <row r="748" spans="2:11" x14ac:dyDescent="0.2">
      <c r="B748" s="5"/>
      <c r="C748" s="5"/>
      <c r="D748" s="5"/>
      <c r="E748" s="5"/>
      <c r="F748" s="5"/>
      <c r="G748" s="5"/>
      <c r="H748" s="5"/>
      <c r="I748" s="5"/>
      <c r="J748" s="5"/>
      <c r="K748" s="5"/>
    </row>
    <row r="749" spans="2:11" x14ac:dyDescent="0.2">
      <c r="B749" s="5"/>
      <c r="C749" s="5"/>
      <c r="D749" s="5"/>
      <c r="E749" s="5"/>
      <c r="F749" s="5"/>
      <c r="G749" s="5"/>
      <c r="H749" s="5"/>
      <c r="I749" s="5"/>
      <c r="J749" s="5"/>
      <c r="K749" s="5"/>
    </row>
    <row r="750" spans="2:11" x14ac:dyDescent="0.2">
      <c r="B750" s="5"/>
      <c r="C750" s="5"/>
      <c r="D750" s="5"/>
      <c r="E750" s="5"/>
      <c r="F750" s="5"/>
      <c r="G750" s="5"/>
      <c r="H750" s="5"/>
      <c r="I750" s="5"/>
      <c r="J750" s="5"/>
      <c r="K750" s="5"/>
    </row>
    <row r="751" spans="2:11" x14ac:dyDescent="0.2">
      <c r="B751" s="5"/>
      <c r="C751" s="5"/>
      <c r="D751" s="5"/>
      <c r="E751" s="5"/>
      <c r="F751" s="5"/>
      <c r="G751" s="5"/>
      <c r="H751" s="5"/>
      <c r="I751" s="5"/>
      <c r="J751" s="5"/>
      <c r="K751" s="5"/>
    </row>
    <row r="752" spans="2:11" x14ac:dyDescent="0.2">
      <c r="B752" s="5"/>
      <c r="C752" s="5"/>
      <c r="D752" s="5"/>
      <c r="E752" s="5"/>
      <c r="F752" s="5"/>
      <c r="G752" s="5"/>
      <c r="H752" s="5"/>
      <c r="I752" s="5"/>
      <c r="J752" s="5"/>
      <c r="K752" s="5"/>
    </row>
    <row r="753" spans="2:11" x14ac:dyDescent="0.2">
      <c r="B753" s="5"/>
      <c r="C753" s="5"/>
      <c r="D753" s="5"/>
      <c r="E753" s="5"/>
      <c r="F753" s="5"/>
      <c r="G753" s="5"/>
      <c r="H753" s="5"/>
      <c r="I753" s="5"/>
      <c r="J753" s="5"/>
      <c r="K753" s="5"/>
    </row>
    <row r="754" spans="2:11" x14ac:dyDescent="0.2">
      <c r="B754" s="5"/>
      <c r="C754" s="5"/>
      <c r="D754" s="5"/>
      <c r="E754" s="5"/>
      <c r="F754" s="5"/>
      <c r="G754" s="5"/>
      <c r="H754" s="5"/>
      <c r="I754" s="5"/>
      <c r="J754" s="5"/>
      <c r="K754" s="5"/>
    </row>
    <row r="755" spans="2:11" x14ac:dyDescent="0.2">
      <c r="B755" s="5"/>
      <c r="C755" s="5"/>
      <c r="D755" s="5"/>
      <c r="E755" s="5"/>
      <c r="F755" s="5"/>
      <c r="G755" s="5"/>
      <c r="H755" s="5"/>
      <c r="I755" s="5"/>
      <c r="J755" s="5"/>
      <c r="K755" s="5"/>
    </row>
    <row r="756" spans="2:11" x14ac:dyDescent="0.2">
      <c r="B756" s="5"/>
      <c r="C756" s="5"/>
      <c r="D756" s="5"/>
      <c r="E756" s="5"/>
      <c r="F756" s="5"/>
      <c r="G756" s="5"/>
      <c r="H756" s="5"/>
      <c r="I756" s="5"/>
      <c r="J756" s="5"/>
      <c r="K756" s="5"/>
    </row>
    <row r="757" spans="2:11" x14ac:dyDescent="0.2">
      <c r="B757" s="5"/>
      <c r="C757" s="5"/>
      <c r="D757" s="5"/>
      <c r="E757" s="5"/>
      <c r="F757" s="5"/>
      <c r="G757" s="5"/>
      <c r="H757" s="5"/>
      <c r="I757" s="5"/>
      <c r="J757" s="5"/>
      <c r="K757" s="5"/>
    </row>
    <row r="758" spans="2:11" x14ac:dyDescent="0.2">
      <c r="B758" s="5"/>
      <c r="C758" s="5"/>
      <c r="D758" s="5"/>
      <c r="E758" s="5"/>
      <c r="F758" s="5"/>
      <c r="G758" s="5"/>
      <c r="H758" s="5"/>
      <c r="I758" s="5"/>
      <c r="J758" s="5"/>
      <c r="K758" s="5"/>
    </row>
    <row r="759" spans="2:11" x14ac:dyDescent="0.2">
      <c r="B759" s="5"/>
      <c r="C759" s="5"/>
      <c r="D759" s="5"/>
      <c r="E759" s="5"/>
      <c r="F759" s="5"/>
      <c r="G759" s="5"/>
      <c r="H759" s="5"/>
      <c r="I759" s="5"/>
      <c r="J759" s="5"/>
      <c r="K759" s="5"/>
    </row>
    <row r="760" spans="2:11" x14ac:dyDescent="0.2">
      <c r="B760" s="5"/>
      <c r="C760" s="5"/>
      <c r="D760" s="5"/>
      <c r="E760" s="5"/>
      <c r="F760" s="5"/>
      <c r="G760" s="5"/>
      <c r="H760" s="5"/>
      <c r="I760" s="5"/>
      <c r="J760" s="5"/>
      <c r="K760" s="5"/>
    </row>
    <row r="761" spans="2:11" x14ac:dyDescent="0.2">
      <c r="B761" s="5"/>
      <c r="C761" s="5"/>
      <c r="D761" s="5"/>
      <c r="E761" s="5"/>
      <c r="F761" s="5"/>
      <c r="G761" s="5"/>
      <c r="H761" s="5"/>
      <c r="I761" s="5"/>
      <c r="J761" s="5"/>
      <c r="K761" s="5"/>
    </row>
    <row r="762" spans="2:11" x14ac:dyDescent="0.2">
      <c r="B762" s="5"/>
      <c r="C762" s="5"/>
      <c r="D762" s="5"/>
      <c r="E762" s="5"/>
      <c r="F762" s="5"/>
      <c r="G762" s="5"/>
      <c r="H762" s="5"/>
      <c r="I762" s="5"/>
      <c r="J762" s="5"/>
      <c r="K762" s="5"/>
    </row>
    <row r="763" spans="2:11" x14ac:dyDescent="0.2">
      <c r="B763" s="5"/>
      <c r="C763" s="5"/>
      <c r="D763" s="5"/>
      <c r="E763" s="5"/>
      <c r="F763" s="5"/>
      <c r="G763" s="5"/>
      <c r="H763" s="5"/>
      <c r="I763" s="5"/>
      <c r="J763" s="5"/>
      <c r="K763" s="5"/>
    </row>
    <row r="764" spans="2:11" x14ac:dyDescent="0.2">
      <c r="B764" s="5"/>
      <c r="C764" s="5"/>
      <c r="D764" s="5"/>
      <c r="E764" s="5"/>
      <c r="F764" s="5"/>
      <c r="G764" s="5"/>
      <c r="H764" s="5"/>
      <c r="I764" s="5"/>
      <c r="J764" s="5"/>
      <c r="K764" s="5"/>
    </row>
    <row r="765" spans="2:11" x14ac:dyDescent="0.2">
      <c r="B765" s="5"/>
      <c r="C765" s="5"/>
      <c r="D765" s="5"/>
      <c r="E765" s="5"/>
      <c r="F765" s="5"/>
      <c r="G765" s="5"/>
      <c r="H765" s="5"/>
      <c r="I765" s="5"/>
      <c r="J765" s="5"/>
      <c r="K765" s="5"/>
    </row>
    <row r="766" spans="2:11" x14ac:dyDescent="0.2">
      <c r="B766" s="5"/>
      <c r="C766" s="5"/>
      <c r="D766" s="5"/>
      <c r="E766" s="5"/>
      <c r="F766" s="5"/>
      <c r="G766" s="5"/>
      <c r="H766" s="5"/>
      <c r="I766" s="5"/>
      <c r="J766" s="5"/>
      <c r="K766" s="5"/>
    </row>
    <row r="767" spans="2:11" x14ac:dyDescent="0.2">
      <c r="B767" s="5"/>
      <c r="C767" s="5"/>
      <c r="D767" s="5"/>
      <c r="E767" s="5"/>
      <c r="F767" s="5"/>
      <c r="G767" s="5"/>
      <c r="H767" s="5"/>
      <c r="I767" s="5"/>
      <c r="J767" s="5"/>
      <c r="K767" s="5"/>
    </row>
    <row r="768" spans="2:11" x14ac:dyDescent="0.2">
      <c r="B768" s="5"/>
      <c r="C768" s="5"/>
      <c r="D768" s="5"/>
      <c r="E768" s="5"/>
      <c r="F768" s="5"/>
      <c r="G768" s="5"/>
      <c r="H768" s="5"/>
      <c r="I768" s="5"/>
      <c r="J768" s="5"/>
      <c r="K768" s="5"/>
    </row>
    <row r="769" spans="2:11" x14ac:dyDescent="0.2">
      <c r="B769" s="5"/>
      <c r="C769" s="5"/>
      <c r="D769" s="5"/>
      <c r="E769" s="5"/>
      <c r="F769" s="5"/>
      <c r="G769" s="5"/>
      <c r="H769" s="5"/>
      <c r="I769" s="5"/>
      <c r="J769" s="5"/>
      <c r="K769" s="5"/>
    </row>
    <row r="770" spans="2:11" x14ac:dyDescent="0.2">
      <c r="B770" s="5"/>
      <c r="C770" s="5"/>
      <c r="D770" s="5"/>
      <c r="E770" s="5"/>
      <c r="F770" s="5"/>
      <c r="G770" s="5"/>
      <c r="H770" s="5"/>
      <c r="I770" s="5"/>
      <c r="J770" s="5"/>
      <c r="K770" s="5"/>
    </row>
    <row r="771" spans="2:11" x14ac:dyDescent="0.2">
      <c r="B771" s="5"/>
      <c r="C771" s="5"/>
      <c r="D771" s="5"/>
      <c r="E771" s="5"/>
      <c r="F771" s="5"/>
      <c r="G771" s="5"/>
      <c r="H771" s="5"/>
      <c r="I771" s="5"/>
      <c r="J771" s="5"/>
      <c r="K771" s="5"/>
    </row>
    <row r="772" spans="2:11" x14ac:dyDescent="0.2">
      <c r="B772" s="5"/>
      <c r="C772" s="5"/>
      <c r="D772" s="5"/>
      <c r="E772" s="5"/>
      <c r="F772" s="5"/>
      <c r="G772" s="5"/>
      <c r="H772" s="5"/>
      <c r="I772" s="5"/>
      <c r="J772" s="5"/>
      <c r="K772" s="5"/>
    </row>
    <row r="773" spans="2:11" x14ac:dyDescent="0.2">
      <c r="B773" s="5"/>
      <c r="C773" s="5"/>
      <c r="D773" s="5"/>
      <c r="E773" s="5"/>
      <c r="F773" s="5"/>
      <c r="G773" s="5"/>
      <c r="H773" s="5"/>
      <c r="I773" s="5"/>
      <c r="J773" s="5"/>
      <c r="K773" s="5"/>
    </row>
    <row r="774" spans="2:11" x14ac:dyDescent="0.2">
      <c r="B774" s="5"/>
      <c r="C774" s="5"/>
      <c r="D774" s="5"/>
      <c r="E774" s="5"/>
      <c r="F774" s="5"/>
      <c r="G774" s="5"/>
      <c r="H774" s="5"/>
      <c r="I774" s="5"/>
      <c r="J774" s="5"/>
      <c r="K774" s="5"/>
    </row>
    <row r="775" spans="2:11" x14ac:dyDescent="0.2">
      <c r="B775" s="5"/>
      <c r="C775" s="5"/>
      <c r="D775" s="5"/>
      <c r="E775" s="5"/>
      <c r="F775" s="5"/>
      <c r="G775" s="5"/>
      <c r="H775" s="5"/>
      <c r="I775" s="5"/>
      <c r="J775" s="5"/>
      <c r="K775" s="5"/>
    </row>
    <row r="776" spans="2:11" x14ac:dyDescent="0.2">
      <c r="B776" s="5"/>
      <c r="C776" s="5"/>
      <c r="D776" s="5"/>
      <c r="E776" s="5"/>
      <c r="F776" s="5"/>
      <c r="G776" s="5"/>
      <c r="H776" s="5"/>
      <c r="I776" s="5"/>
      <c r="J776" s="5"/>
      <c r="K776" s="5"/>
    </row>
    <row r="777" spans="2:11" x14ac:dyDescent="0.2">
      <c r="B777" s="5"/>
      <c r="C777" s="5"/>
      <c r="D777" s="5"/>
      <c r="E777" s="5"/>
      <c r="F777" s="5"/>
      <c r="G777" s="5"/>
      <c r="H777" s="5"/>
      <c r="I777" s="5"/>
      <c r="J777" s="5"/>
      <c r="K777" s="5"/>
    </row>
    <row r="778" spans="2:11" x14ac:dyDescent="0.2">
      <c r="B778" s="5"/>
      <c r="C778" s="5"/>
      <c r="D778" s="5"/>
      <c r="E778" s="5"/>
      <c r="F778" s="5"/>
      <c r="G778" s="5"/>
      <c r="H778" s="5"/>
      <c r="I778" s="5"/>
      <c r="J778" s="5"/>
      <c r="K778" s="5"/>
    </row>
    <row r="779" spans="2:11" x14ac:dyDescent="0.2">
      <c r="B779" s="5"/>
      <c r="C779" s="5"/>
      <c r="D779" s="5"/>
      <c r="E779" s="5"/>
      <c r="F779" s="5"/>
      <c r="G779" s="5"/>
      <c r="H779" s="5"/>
      <c r="I779" s="5"/>
      <c r="J779" s="5"/>
      <c r="K779" s="5"/>
    </row>
    <row r="780" spans="2:11" x14ac:dyDescent="0.2">
      <c r="B780" s="5"/>
      <c r="C780" s="5"/>
      <c r="D780" s="5"/>
      <c r="E780" s="5"/>
      <c r="F780" s="5"/>
      <c r="G780" s="5"/>
      <c r="H780" s="5"/>
      <c r="I780" s="5"/>
      <c r="J780" s="5"/>
      <c r="K780" s="5"/>
    </row>
    <row r="781" spans="2:11" x14ac:dyDescent="0.2">
      <c r="B781" s="5"/>
      <c r="C781" s="5"/>
      <c r="D781" s="5"/>
      <c r="E781" s="5"/>
      <c r="F781" s="5"/>
      <c r="G781" s="5"/>
      <c r="H781" s="5"/>
      <c r="I781" s="5"/>
      <c r="J781" s="5"/>
      <c r="K781" s="5"/>
    </row>
    <row r="782" spans="2:11" x14ac:dyDescent="0.2">
      <c r="B782" s="5"/>
      <c r="C782" s="5"/>
      <c r="D782" s="5"/>
      <c r="E782" s="5"/>
      <c r="F782" s="5"/>
      <c r="G782" s="5"/>
      <c r="H782" s="5"/>
      <c r="I782" s="5"/>
      <c r="J782" s="5"/>
      <c r="K782" s="5"/>
    </row>
    <row r="783" spans="2:11" x14ac:dyDescent="0.2">
      <c r="B783" s="5"/>
      <c r="C783" s="5"/>
      <c r="D783" s="5"/>
      <c r="E783" s="5"/>
      <c r="F783" s="5"/>
      <c r="G783" s="5"/>
      <c r="H783" s="5"/>
      <c r="I783" s="5"/>
      <c r="J783" s="5"/>
      <c r="K783" s="5"/>
    </row>
    <row r="784" spans="2:11" x14ac:dyDescent="0.2">
      <c r="B784" s="5"/>
      <c r="C784" s="5"/>
      <c r="D784" s="5"/>
      <c r="E784" s="5"/>
      <c r="F784" s="5"/>
      <c r="G784" s="5"/>
      <c r="H784" s="5"/>
      <c r="I784" s="5"/>
      <c r="J784" s="5"/>
      <c r="K784" s="5"/>
    </row>
    <row r="785" spans="2:11" x14ac:dyDescent="0.2">
      <c r="B785" s="5"/>
      <c r="C785" s="5"/>
      <c r="D785" s="5"/>
      <c r="E785" s="5"/>
      <c r="F785" s="5"/>
      <c r="G785" s="5"/>
      <c r="H785" s="5"/>
      <c r="I785" s="5"/>
      <c r="J785" s="5"/>
      <c r="K785" s="5"/>
    </row>
    <row r="786" spans="2:11" x14ac:dyDescent="0.2">
      <c r="B786" s="5"/>
      <c r="C786" s="5"/>
      <c r="D786" s="5"/>
      <c r="E786" s="5"/>
      <c r="F786" s="5"/>
      <c r="G786" s="5"/>
      <c r="H786" s="5"/>
      <c r="I786" s="5"/>
      <c r="J786" s="5"/>
      <c r="K786" s="5"/>
    </row>
    <row r="787" spans="2:11" x14ac:dyDescent="0.2">
      <c r="B787" s="5"/>
      <c r="C787" s="5"/>
      <c r="D787" s="5"/>
      <c r="E787" s="5"/>
      <c r="F787" s="5"/>
      <c r="G787" s="5"/>
      <c r="H787" s="5"/>
      <c r="I787" s="5"/>
      <c r="J787" s="5"/>
      <c r="K787" s="5"/>
    </row>
    <row r="788" spans="2:11" x14ac:dyDescent="0.2">
      <c r="B788" s="5"/>
      <c r="C788" s="5"/>
      <c r="D788" s="5"/>
      <c r="E788" s="5"/>
      <c r="F788" s="5"/>
      <c r="G788" s="5"/>
      <c r="H788" s="5"/>
      <c r="I788" s="5"/>
      <c r="J788" s="5"/>
      <c r="K788" s="5"/>
    </row>
    <row r="789" spans="2:11" x14ac:dyDescent="0.2">
      <c r="B789" s="5"/>
      <c r="C789" s="5"/>
      <c r="D789" s="5"/>
      <c r="E789" s="5"/>
      <c r="F789" s="5"/>
      <c r="G789" s="5"/>
      <c r="H789" s="5"/>
      <c r="I789" s="5"/>
      <c r="J789" s="5"/>
      <c r="K789" s="5"/>
    </row>
    <row r="790" spans="2:11" x14ac:dyDescent="0.2">
      <c r="B790" s="5"/>
      <c r="C790" s="5"/>
      <c r="D790" s="5"/>
      <c r="E790" s="5"/>
      <c r="F790" s="5"/>
      <c r="G790" s="5"/>
      <c r="H790" s="5"/>
      <c r="I790" s="5"/>
      <c r="J790" s="5"/>
      <c r="K790" s="5"/>
    </row>
    <row r="791" spans="2:11" x14ac:dyDescent="0.2">
      <c r="B791" s="5"/>
      <c r="C791" s="5"/>
      <c r="D791" s="5"/>
      <c r="E791" s="5"/>
      <c r="F791" s="5"/>
      <c r="G791" s="5"/>
      <c r="H791" s="5"/>
      <c r="I791" s="5"/>
      <c r="J791" s="5"/>
      <c r="K791" s="5"/>
    </row>
    <row r="792" spans="2:11" x14ac:dyDescent="0.2">
      <c r="B792" s="5"/>
      <c r="C792" s="5"/>
      <c r="D792" s="5"/>
      <c r="E792" s="5"/>
      <c r="F792" s="5"/>
      <c r="G792" s="5"/>
      <c r="H792" s="5"/>
      <c r="I792" s="5"/>
      <c r="J792" s="5"/>
      <c r="K792" s="5"/>
    </row>
    <row r="793" spans="2:11" x14ac:dyDescent="0.2">
      <c r="B793" s="5"/>
      <c r="C793" s="5"/>
      <c r="D793" s="5"/>
      <c r="E793" s="5"/>
      <c r="F793" s="5"/>
      <c r="G793" s="5"/>
      <c r="H793" s="5"/>
      <c r="I793" s="5"/>
      <c r="J793" s="5"/>
      <c r="K793" s="5"/>
    </row>
    <row r="794" spans="2:11" x14ac:dyDescent="0.2">
      <c r="B794" s="5"/>
      <c r="C794" s="5"/>
      <c r="D794" s="5"/>
      <c r="E794" s="5"/>
      <c r="F794" s="5"/>
      <c r="G794" s="5"/>
      <c r="H794" s="5"/>
      <c r="I794" s="5"/>
      <c r="J794" s="5"/>
      <c r="K794" s="5"/>
    </row>
    <row r="795" spans="2:11" x14ac:dyDescent="0.2">
      <c r="B795" s="5"/>
      <c r="C795" s="5"/>
      <c r="D795" s="5"/>
      <c r="E795" s="5"/>
      <c r="F795" s="5"/>
      <c r="G795" s="5"/>
      <c r="H795" s="5"/>
      <c r="I795" s="5"/>
      <c r="J795" s="5"/>
      <c r="K795" s="5"/>
    </row>
    <row r="796" spans="2:11" x14ac:dyDescent="0.2">
      <c r="B796" s="5"/>
      <c r="C796" s="5"/>
      <c r="D796" s="5"/>
      <c r="E796" s="5"/>
      <c r="F796" s="5"/>
      <c r="G796" s="5"/>
      <c r="H796" s="5"/>
      <c r="I796" s="5"/>
      <c r="J796" s="5"/>
      <c r="K796" s="5"/>
    </row>
    <row r="797" spans="2:11" x14ac:dyDescent="0.2">
      <c r="B797" s="5"/>
      <c r="C797" s="5"/>
      <c r="D797" s="5"/>
      <c r="E797" s="5"/>
      <c r="F797" s="5"/>
      <c r="G797" s="5"/>
      <c r="H797" s="5"/>
      <c r="I797" s="5"/>
      <c r="J797" s="5"/>
      <c r="K797" s="5"/>
    </row>
    <row r="798" spans="2:11" x14ac:dyDescent="0.2">
      <c r="B798" s="5"/>
      <c r="C798" s="5"/>
      <c r="D798" s="5"/>
      <c r="E798" s="5"/>
      <c r="F798" s="5"/>
      <c r="G798" s="5"/>
      <c r="H798" s="5"/>
      <c r="I798" s="5"/>
      <c r="J798" s="5"/>
      <c r="K798" s="5"/>
    </row>
    <row r="799" spans="2:11" x14ac:dyDescent="0.2">
      <c r="B799" s="5"/>
      <c r="C799" s="5"/>
      <c r="D799" s="5"/>
      <c r="E799" s="5"/>
      <c r="F799" s="5"/>
      <c r="G799" s="5"/>
      <c r="H799" s="5"/>
      <c r="I799" s="5"/>
      <c r="J799" s="5"/>
      <c r="K799" s="5"/>
    </row>
    <row r="800" spans="2:11" x14ac:dyDescent="0.2">
      <c r="B800" s="5"/>
      <c r="C800" s="5"/>
      <c r="D800" s="5"/>
      <c r="E800" s="5"/>
      <c r="F800" s="5"/>
      <c r="G800" s="5"/>
      <c r="H800" s="5"/>
      <c r="I800" s="5"/>
      <c r="J800" s="5"/>
      <c r="K800" s="5"/>
    </row>
    <row r="801" spans="2:11" x14ac:dyDescent="0.2">
      <c r="B801" s="5"/>
      <c r="C801" s="5"/>
      <c r="D801" s="5"/>
      <c r="E801" s="5"/>
      <c r="F801" s="5"/>
      <c r="G801" s="5"/>
      <c r="H801" s="5"/>
      <c r="I801" s="5"/>
      <c r="J801" s="5"/>
      <c r="K801" s="5"/>
    </row>
    <row r="802" spans="2:11" x14ac:dyDescent="0.2">
      <c r="B802" s="5"/>
      <c r="C802" s="5"/>
      <c r="D802" s="5"/>
      <c r="E802" s="5"/>
      <c r="F802" s="5"/>
      <c r="G802" s="5"/>
      <c r="H802" s="5"/>
      <c r="I802" s="5"/>
      <c r="J802" s="5"/>
      <c r="K802" s="5"/>
    </row>
    <row r="803" spans="2:11" x14ac:dyDescent="0.2">
      <c r="B803" s="5"/>
      <c r="C803" s="5"/>
      <c r="D803" s="5"/>
      <c r="E803" s="5"/>
      <c r="F803" s="5"/>
      <c r="G803" s="5"/>
      <c r="H803" s="5"/>
      <c r="I803" s="5"/>
      <c r="J803" s="5"/>
      <c r="K803" s="5"/>
    </row>
    <row r="804" spans="2:11" x14ac:dyDescent="0.2">
      <c r="B804" s="5"/>
      <c r="C804" s="5"/>
      <c r="D804" s="5"/>
      <c r="E804" s="5"/>
      <c r="F804" s="5"/>
      <c r="G804" s="5"/>
      <c r="H804" s="5"/>
      <c r="I804" s="5"/>
      <c r="J804" s="5"/>
      <c r="K804" s="5"/>
    </row>
    <row r="805" spans="2:11" x14ac:dyDescent="0.2">
      <c r="B805" s="5"/>
      <c r="C805" s="5"/>
      <c r="D805" s="5"/>
      <c r="E805" s="5"/>
      <c r="F805" s="5"/>
      <c r="G805" s="5"/>
      <c r="H805" s="5"/>
      <c r="I805" s="5"/>
      <c r="J805" s="5"/>
      <c r="K805" s="5"/>
    </row>
    <row r="806" spans="2:11" x14ac:dyDescent="0.2">
      <c r="B806" s="5"/>
      <c r="C806" s="5"/>
      <c r="D806" s="5"/>
      <c r="E806" s="5"/>
      <c r="F806" s="5"/>
      <c r="G806" s="5"/>
      <c r="H806" s="5"/>
      <c r="I806" s="5"/>
      <c r="J806" s="5"/>
      <c r="K806" s="5"/>
    </row>
    <row r="807" spans="2:11" x14ac:dyDescent="0.2">
      <c r="B807" s="5"/>
      <c r="C807" s="5"/>
      <c r="D807" s="5"/>
      <c r="E807" s="5"/>
      <c r="F807" s="5"/>
      <c r="G807" s="5"/>
      <c r="H807" s="5"/>
      <c r="I807" s="5"/>
      <c r="J807" s="5"/>
      <c r="K807" s="5"/>
    </row>
    <row r="808" spans="2:11" x14ac:dyDescent="0.2">
      <c r="B808" s="5"/>
      <c r="C808" s="5"/>
      <c r="D808" s="5"/>
      <c r="E808" s="5"/>
      <c r="F808" s="5"/>
      <c r="G808" s="5"/>
      <c r="H808" s="5"/>
      <c r="I808" s="5"/>
      <c r="J808" s="5"/>
      <c r="K808" s="5"/>
    </row>
    <row r="809" spans="2:11" x14ac:dyDescent="0.2">
      <c r="B809" s="5"/>
      <c r="C809" s="5"/>
      <c r="D809" s="5"/>
      <c r="E809" s="5"/>
      <c r="F809" s="5"/>
      <c r="G809" s="5"/>
      <c r="H809" s="5"/>
      <c r="I809" s="5"/>
      <c r="J809" s="5"/>
      <c r="K809" s="5"/>
    </row>
    <row r="810" spans="2:11" x14ac:dyDescent="0.2">
      <c r="B810" s="5"/>
      <c r="C810" s="5"/>
      <c r="D810" s="5"/>
      <c r="E810" s="5"/>
      <c r="F810" s="5"/>
      <c r="G810" s="5"/>
      <c r="H810" s="5"/>
      <c r="I810" s="5"/>
      <c r="J810" s="5"/>
      <c r="K810" s="5"/>
    </row>
    <row r="811" spans="2:11" x14ac:dyDescent="0.2">
      <c r="B811" s="5"/>
      <c r="C811" s="5"/>
      <c r="D811" s="5"/>
      <c r="E811" s="5"/>
      <c r="F811" s="5"/>
      <c r="G811" s="5"/>
      <c r="H811" s="5"/>
      <c r="I811" s="5"/>
      <c r="J811" s="5"/>
      <c r="K811" s="5"/>
    </row>
    <row r="812" spans="2:11" x14ac:dyDescent="0.2">
      <c r="B812" s="5"/>
      <c r="C812" s="5"/>
      <c r="D812" s="5"/>
      <c r="E812" s="5"/>
      <c r="F812" s="5"/>
      <c r="G812" s="5"/>
      <c r="H812" s="5"/>
      <c r="I812" s="5"/>
      <c r="J812" s="5"/>
      <c r="K812" s="5"/>
    </row>
    <row r="813" spans="2:11" x14ac:dyDescent="0.2">
      <c r="B813" s="5"/>
      <c r="C813" s="5"/>
      <c r="D813" s="5"/>
      <c r="E813" s="5"/>
      <c r="F813" s="5"/>
      <c r="G813" s="5"/>
      <c r="H813" s="5"/>
      <c r="I813" s="5"/>
      <c r="J813" s="5"/>
      <c r="K813" s="5"/>
    </row>
    <row r="814" spans="2:11" x14ac:dyDescent="0.2">
      <c r="B814" s="5"/>
      <c r="C814" s="5"/>
      <c r="D814" s="5"/>
      <c r="E814" s="5"/>
      <c r="F814" s="5"/>
      <c r="G814" s="5"/>
      <c r="H814" s="5"/>
      <c r="I814" s="5"/>
      <c r="J814" s="5"/>
      <c r="K814" s="5"/>
    </row>
    <row r="815" spans="2:11" x14ac:dyDescent="0.2">
      <c r="B815" s="5"/>
      <c r="C815" s="5"/>
      <c r="D815" s="5"/>
      <c r="E815" s="5"/>
      <c r="F815" s="5"/>
      <c r="G815" s="5"/>
      <c r="H815" s="5"/>
      <c r="I815" s="5"/>
      <c r="J815" s="5"/>
      <c r="K815" s="5"/>
    </row>
    <row r="816" spans="2:11" x14ac:dyDescent="0.2">
      <c r="B816" s="5"/>
      <c r="C816" s="5"/>
      <c r="D816" s="5"/>
      <c r="E816" s="5"/>
      <c r="F816" s="5"/>
      <c r="G816" s="5"/>
      <c r="H816" s="5"/>
      <c r="I816" s="5"/>
      <c r="J816" s="5"/>
      <c r="K816" s="5"/>
    </row>
    <row r="817" spans="2:11" x14ac:dyDescent="0.2">
      <c r="B817" s="5"/>
      <c r="C817" s="5"/>
      <c r="D817" s="5"/>
      <c r="E817" s="5"/>
      <c r="F817" s="5"/>
      <c r="G817" s="5"/>
      <c r="H817" s="5"/>
      <c r="I817" s="5"/>
      <c r="J817" s="5"/>
      <c r="K817" s="5"/>
    </row>
    <row r="818" spans="2:11" x14ac:dyDescent="0.2">
      <c r="B818" s="5"/>
      <c r="C818" s="5"/>
      <c r="D818" s="5"/>
      <c r="E818" s="5"/>
      <c r="F818" s="5"/>
      <c r="G818" s="5"/>
      <c r="H818" s="5"/>
      <c r="I818" s="5"/>
      <c r="J818" s="5"/>
      <c r="K818" s="5"/>
    </row>
    <row r="819" spans="2:11" x14ac:dyDescent="0.2">
      <c r="B819" s="5"/>
      <c r="C819" s="5"/>
      <c r="D819" s="5"/>
      <c r="E819" s="5"/>
      <c r="F819" s="5"/>
      <c r="G819" s="5"/>
      <c r="H819" s="5"/>
      <c r="I819" s="5"/>
      <c r="J819" s="5"/>
      <c r="K819" s="5"/>
    </row>
    <row r="820" spans="2:11" x14ac:dyDescent="0.2">
      <c r="B820" s="5"/>
      <c r="C820" s="5"/>
      <c r="D820" s="5"/>
      <c r="E820" s="5"/>
      <c r="F820" s="5"/>
      <c r="G820" s="5"/>
      <c r="H820" s="5"/>
      <c r="I820" s="5"/>
      <c r="J820" s="5"/>
      <c r="K820" s="5"/>
    </row>
    <row r="821" spans="2:11" x14ac:dyDescent="0.2">
      <c r="B821" s="5"/>
      <c r="C821" s="5"/>
      <c r="D821" s="5"/>
      <c r="E821" s="5"/>
      <c r="F821" s="5"/>
      <c r="G821" s="5"/>
      <c r="H821" s="5"/>
      <c r="I821" s="5"/>
      <c r="J821" s="5"/>
      <c r="K821" s="5"/>
    </row>
    <row r="822" spans="2:11" x14ac:dyDescent="0.2">
      <c r="B822" s="5"/>
      <c r="C822" s="5"/>
      <c r="D822" s="5"/>
      <c r="E822" s="5"/>
      <c r="F822" s="5"/>
      <c r="G822" s="5"/>
      <c r="H822" s="5"/>
      <c r="I822" s="5"/>
      <c r="J822" s="5"/>
      <c r="K822" s="5"/>
    </row>
    <row r="823" spans="2:11" x14ac:dyDescent="0.2">
      <c r="B823" s="5"/>
      <c r="C823" s="5"/>
      <c r="D823" s="5"/>
      <c r="E823" s="5"/>
      <c r="F823" s="5"/>
      <c r="G823" s="5"/>
      <c r="H823" s="5"/>
      <c r="I823" s="5"/>
      <c r="J823" s="5"/>
      <c r="K823" s="5"/>
    </row>
    <row r="824" spans="2:11" x14ac:dyDescent="0.2">
      <c r="B824" s="5"/>
      <c r="C824" s="5"/>
      <c r="D824" s="5"/>
      <c r="E824" s="5"/>
      <c r="F824" s="5"/>
      <c r="G824" s="5"/>
      <c r="H824" s="5"/>
      <c r="I824" s="5"/>
      <c r="J824" s="5"/>
      <c r="K824" s="5"/>
    </row>
    <row r="825" spans="2:11" x14ac:dyDescent="0.2">
      <c r="B825" s="5"/>
      <c r="C825" s="5"/>
      <c r="D825" s="5"/>
      <c r="E825" s="5"/>
      <c r="F825" s="5"/>
      <c r="G825" s="5"/>
      <c r="H825" s="5"/>
      <c r="I825" s="5"/>
      <c r="J825" s="5"/>
      <c r="K825" s="5"/>
    </row>
    <row r="826" spans="2:11" x14ac:dyDescent="0.2">
      <c r="B826" s="5"/>
      <c r="C826" s="5"/>
      <c r="D826" s="5"/>
      <c r="E826" s="5"/>
      <c r="F826" s="5"/>
      <c r="G826" s="5"/>
      <c r="H826" s="5"/>
      <c r="I826" s="5"/>
      <c r="J826" s="5"/>
      <c r="K826" s="5"/>
    </row>
    <row r="827" spans="2:11" x14ac:dyDescent="0.2">
      <c r="B827" s="5"/>
      <c r="C827" s="5"/>
      <c r="D827" s="5"/>
      <c r="E827" s="5"/>
      <c r="F827" s="5"/>
      <c r="G827" s="5"/>
      <c r="H827" s="5"/>
      <c r="I827" s="5"/>
      <c r="J827" s="5"/>
      <c r="K827" s="5"/>
    </row>
    <row r="828" spans="2:11" x14ac:dyDescent="0.2">
      <c r="B828" s="5"/>
      <c r="C828" s="5"/>
      <c r="D828" s="5"/>
      <c r="E828" s="5"/>
      <c r="F828" s="5"/>
      <c r="G828" s="5"/>
      <c r="H828" s="5"/>
      <c r="I828" s="5"/>
      <c r="J828" s="5"/>
      <c r="K828" s="5"/>
    </row>
    <row r="829" spans="2:11" x14ac:dyDescent="0.2">
      <c r="B829" s="5"/>
      <c r="C829" s="5"/>
      <c r="D829" s="5"/>
      <c r="E829" s="5"/>
      <c r="F829" s="5"/>
      <c r="G829" s="5"/>
      <c r="H829" s="5"/>
      <c r="I829" s="5"/>
      <c r="J829" s="5"/>
      <c r="K829" s="5"/>
    </row>
    <row r="830" spans="2:11" x14ac:dyDescent="0.2">
      <c r="B830" s="5"/>
      <c r="C830" s="5"/>
      <c r="D830" s="5"/>
      <c r="E830" s="5"/>
      <c r="F830" s="5"/>
      <c r="G830" s="5"/>
      <c r="H830" s="5"/>
      <c r="I830" s="5"/>
      <c r="J830" s="5"/>
      <c r="K830" s="5"/>
    </row>
    <row r="831" spans="2:11" x14ac:dyDescent="0.2">
      <c r="B831" s="5"/>
      <c r="C831" s="5"/>
      <c r="D831" s="5"/>
      <c r="E831" s="5"/>
      <c r="F831" s="5"/>
      <c r="G831" s="5"/>
      <c r="H831" s="5"/>
      <c r="I831" s="5"/>
      <c r="J831" s="5"/>
      <c r="K831" s="5"/>
    </row>
    <row r="832" spans="2:11" x14ac:dyDescent="0.2">
      <c r="B832" s="5"/>
      <c r="C832" s="5"/>
      <c r="D832" s="5"/>
      <c r="E832" s="5"/>
      <c r="F832" s="5"/>
      <c r="G832" s="5"/>
      <c r="H832" s="5"/>
      <c r="I832" s="5"/>
      <c r="J832" s="5"/>
      <c r="K832" s="5"/>
    </row>
    <row r="833" spans="2:11" x14ac:dyDescent="0.2">
      <c r="B833" s="5"/>
      <c r="C833" s="5"/>
      <c r="D833" s="5"/>
      <c r="E833" s="5"/>
      <c r="F833" s="5"/>
      <c r="G833" s="5"/>
      <c r="H833" s="5"/>
      <c r="I833" s="5"/>
      <c r="J833" s="5"/>
      <c r="K833" s="5"/>
    </row>
    <row r="834" spans="2:11" x14ac:dyDescent="0.2">
      <c r="B834" s="5"/>
      <c r="C834" s="5"/>
      <c r="D834" s="5"/>
      <c r="E834" s="5"/>
      <c r="F834" s="5"/>
      <c r="G834" s="5"/>
      <c r="H834" s="5"/>
      <c r="I834" s="5"/>
      <c r="J834" s="5"/>
      <c r="K834" s="5"/>
    </row>
    <row r="835" spans="2:11" x14ac:dyDescent="0.2">
      <c r="B835" s="5"/>
      <c r="C835" s="5"/>
      <c r="D835" s="5"/>
      <c r="E835" s="5"/>
      <c r="F835" s="5"/>
      <c r="G835" s="5"/>
      <c r="H835" s="5"/>
      <c r="I835" s="5"/>
      <c r="J835" s="5"/>
      <c r="K835" s="5"/>
    </row>
    <row r="836" spans="2:11" x14ac:dyDescent="0.2">
      <c r="B836" s="5"/>
      <c r="C836" s="5"/>
      <c r="D836" s="5"/>
      <c r="E836" s="5"/>
      <c r="F836" s="5"/>
      <c r="G836" s="5"/>
      <c r="H836" s="5"/>
      <c r="I836" s="5"/>
      <c r="J836" s="5"/>
      <c r="K836" s="5"/>
    </row>
    <row r="837" spans="2:11" x14ac:dyDescent="0.2">
      <c r="B837" s="5"/>
      <c r="C837" s="5"/>
      <c r="D837" s="5"/>
      <c r="E837" s="5"/>
      <c r="F837" s="5"/>
      <c r="G837" s="5"/>
      <c r="H837" s="5"/>
      <c r="I837" s="5"/>
      <c r="J837" s="5"/>
      <c r="K837" s="5"/>
    </row>
    <row r="838" spans="2:11" x14ac:dyDescent="0.2">
      <c r="B838" s="5"/>
      <c r="C838" s="5"/>
      <c r="D838" s="5"/>
      <c r="E838" s="5"/>
      <c r="F838" s="5"/>
      <c r="G838" s="5"/>
      <c r="H838" s="5"/>
      <c r="I838" s="5"/>
      <c r="J838" s="5"/>
      <c r="K838" s="5"/>
    </row>
    <row r="839" spans="2:11" x14ac:dyDescent="0.2">
      <c r="B839" s="5"/>
      <c r="C839" s="5"/>
      <c r="D839" s="5"/>
      <c r="E839" s="5"/>
      <c r="F839" s="5"/>
      <c r="G839" s="5"/>
      <c r="H839" s="5"/>
      <c r="I839" s="5"/>
      <c r="J839" s="5"/>
      <c r="K839" s="5"/>
    </row>
    <row r="840" spans="2:11" x14ac:dyDescent="0.2">
      <c r="B840" s="5"/>
      <c r="C840" s="5"/>
      <c r="D840" s="5"/>
      <c r="E840" s="5"/>
      <c r="F840" s="5"/>
      <c r="G840" s="5"/>
      <c r="H840" s="5"/>
      <c r="I840" s="5"/>
      <c r="J840" s="5"/>
      <c r="K840" s="5"/>
    </row>
    <row r="841" spans="2:11" x14ac:dyDescent="0.2">
      <c r="B841" s="5"/>
      <c r="C841" s="5"/>
      <c r="D841" s="5"/>
      <c r="E841" s="5"/>
      <c r="F841" s="5"/>
      <c r="G841" s="5"/>
      <c r="H841" s="5"/>
      <c r="I841" s="5"/>
      <c r="J841" s="5"/>
      <c r="K841" s="5"/>
    </row>
    <row r="842" spans="2:11" x14ac:dyDescent="0.2">
      <c r="B842" s="5"/>
      <c r="C842" s="5"/>
      <c r="D842" s="5"/>
      <c r="E842" s="5"/>
      <c r="F842" s="5"/>
      <c r="G842" s="5"/>
      <c r="H842" s="5"/>
      <c r="I842" s="5"/>
      <c r="J842" s="5"/>
      <c r="K842" s="5"/>
    </row>
    <row r="843" spans="2:11" x14ac:dyDescent="0.2">
      <c r="B843" s="5"/>
      <c r="C843" s="5"/>
      <c r="D843" s="5"/>
      <c r="E843" s="5"/>
      <c r="F843" s="5"/>
      <c r="G843" s="5"/>
      <c r="H843" s="5"/>
      <c r="I843" s="5"/>
      <c r="J843" s="5"/>
      <c r="K843" s="5"/>
    </row>
    <row r="844" spans="2:11" x14ac:dyDescent="0.2">
      <c r="B844" s="5"/>
      <c r="C844" s="5"/>
      <c r="D844" s="5"/>
      <c r="E844" s="5"/>
      <c r="F844" s="5"/>
      <c r="G844" s="5"/>
      <c r="H844" s="5"/>
      <c r="I844" s="5"/>
      <c r="J844" s="5"/>
      <c r="K844" s="5"/>
    </row>
    <row r="845" spans="2:11" x14ac:dyDescent="0.2">
      <c r="B845" s="5"/>
      <c r="C845" s="5"/>
      <c r="D845" s="5"/>
      <c r="E845" s="5"/>
      <c r="F845" s="5"/>
      <c r="G845" s="5"/>
      <c r="H845" s="5"/>
      <c r="I845" s="5"/>
      <c r="J845" s="5"/>
      <c r="K845" s="5"/>
    </row>
    <row r="846" spans="2:11" x14ac:dyDescent="0.2">
      <c r="B846" s="5"/>
      <c r="C846" s="5"/>
      <c r="D846" s="5"/>
      <c r="E846" s="5"/>
      <c r="F846" s="5"/>
      <c r="G846" s="5"/>
      <c r="H846" s="5"/>
      <c r="I846" s="5"/>
      <c r="J846" s="5"/>
      <c r="K846" s="5"/>
    </row>
    <row r="847" spans="2:11" x14ac:dyDescent="0.2">
      <c r="B847" s="5"/>
      <c r="C847" s="5"/>
      <c r="D847" s="5"/>
      <c r="E847" s="5"/>
      <c r="F847" s="5"/>
      <c r="G847" s="5"/>
      <c r="H847" s="5"/>
      <c r="I847" s="5"/>
      <c r="J847" s="5"/>
      <c r="K847" s="5"/>
    </row>
    <row r="848" spans="2:11" x14ac:dyDescent="0.2">
      <c r="B848" s="5"/>
      <c r="C848" s="5"/>
      <c r="D848" s="5"/>
      <c r="E848" s="5"/>
      <c r="F848" s="5"/>
      <c r="G848" s="5"/>
      <c r="H848" s="5"/>
      <c r="I848" s="5"/>
      <c r="J848" s="5"/>
      <c r="K848" s="5"/>
    </row>
    <row r="849" spans="2:11" x14ac:dyDescent="0.2">
      <c r="B849" s="5"/>
      <c r="C849" s="5"/>
      <c r="D849" s="5"/>
      <c r="E849" s="5"/>
      <c r="F849" s="5"/>
      <c r="G849" s="5"/>
      <c r="H849" s="5"/>
      <c r="I849" s="5"/>
      <c r="J849" s="5"/>
      <c r="K849" s="5"/>
    </row>
    <row r="850" spans="2:11" x14ac:dyDescent="0.2">
      <c r="B850" s="5"/>
      <c r="C850" s="5"/>
      <c r="D850" s="5"/>
      <c r="E850" s="5"/>
      <c r="F850" s="5"/>
      <c r="G850" s="5"/>
      <c r="H850" s="5"/>
      <c r="I850" s="5"/>
      <c r="J850" s="5"/>
      <c r="K850" s="5"/>
    </row>
    <row r="851" spans="2:11" x14ac:dyDescent="0.2">
      <c r="B851" s="5"/>
      <c r="C851" s="5"/>
      <c r="D851" s="5"/>
      <c r="E851" s="5"/>
      <c r="F851" s="5"/>
      <c r="G851" s="5"/>
      <c r="H851" s="5"/>
      <c r="I851" s="5"/>
      <c r="J851" s="5"/>
      <c r="K851" s="5"/>
    </row>
    <row r="852" spans="2:11" x14ac:dyDescent="0.2">
      <c r="B852" s="5"/>
      <c r="C852" s="5"/>
      <c r="D852" s="5"/>
      <c r="E852" s="5"/>
      <c r="F852" s="5"/>
      <c r="G852" s="5"/>
      <c r="H852" s="5"/>
      <c r="I852" s="5"/>
      <c r="J852" s="5"/>
      <c r="K852" s="5"/>
    </row>
    <row r="853" spans="2:11" x14ac:dyDescent="0.2">
      <c r="B853" s="5"/>
      <c r="C853" s="5"/>
      <c r="D853" s="5"/>
      <c r="E853" s="5"/>
      <c r="F853" s="5"/>
      <c r="G853" s="5"/>
      <c r="H853" s="5"/>
      <c r="I853" s="5"/>
      <c r="J853" s="5"/>
      <c r="K853" s="5"/>
    </row>
    <row r="854" spans="2:11" x14ac:dyDescent="0.2">
      <c r="B854" s="5"/>
      <c r="C854" s="5"/>
      <c r="D854" s="5"/>
      <c r="E854" s="5"/>
      <c r="F854" s="5"/>
      <c r="G854" s="5"/>
      <c r="H854" s="5"/>
      <c r="I854" s="5"/>
      <c r="J854" s="5"/>
      <c r="K854" s="5"/>
    </row>
    <row r="855" spans="2:11" x14ac:dyDescent="0.2">
      <c r="B855" s="5"/>
      <c r="C855" s="5"/>
      <c r="D855" s="5"/>
      <c r="E855" s="5"/>
      <c r="F855" s="5"/>
      <c r="G855" s="5"/>
      <c r="H855" s="5"/>
      <c r="I855" s="5"/>
      <c r="J855" s="5"/>
      <c r="K855" s="5"/>
    </row>
    <row r="856" spans="2:11" x14ac:dyDescent="0.2">
      <c r="B856" s="5"/>
      <c r="C856" s="5"/>
      <c r="D856" s="5"/>
      <c r="E856" s="5"/>
      <c r="F856" s="5"/>
      <c r="G856" s="5"/>
      <c r="H856" s="5"/>
      <c r="I856" s="5"/>
      <c r="J856" s="5"/>
      <c r="K856" s="5"/>
    </row>
    <row r="857" spans="2:11" x14ac:dyDescent="0.2">
      <c r="B857" s="5"/>
      <c r="C857" s="5"/>
      <c r="D857" s="5"/>
      <c r="E857" s="5"/>
      <c r="F857" s="5"/>
      <c r="G857" s="5"/>
      <c r="H857" s="5"/>
      <c r="I857" s="5"/>
      <c r="J857" s="5"/>
      <c r="K857" s="5"/>
    </row>
    <row r="858" spans="2:11" x14ac:dyDescent="0.2">
      <c r="B858" s="5"/>
      <c r="C858" s="5"/>
      <c r="D858" s="5"/>
      <c r="E858" s="5"/>
      <c r="F858" s="5"/>
      <c r="G858" s="5"/>
      <c r="H858" s="5"/>
      <c r="I858" s="5"/>
      <c r="J858" s="5"/>
      <c r="K858" s="5"/>
    </row>
    <row r="859" spans="2:11" x14ac:dyDescent="0.2">
      <c r="B859" s="5"/>
      <c r="C859" s="5"/>
      <c r="D859" s="5"/>
      <c r="E859" s="5"/>
      <c r="F859" s="5"/>
      <c r="G859" s="5"/>
      <c r="H859" s="5"/>
      <c r="I859" s="5"/>
      <c r="J859" s="5"/>
      <c r="K859" s="5"/>
    </row>
    <row r="860" spans="2:11" x14ac:dyDescent="0.2">
      <c r="B860" s="5"/>
      <c r="C860" s="5"/>
      <c r="D860" s="5"/>
      <c r="E860" s="5"/>
      <c r="F860" s="5"/>
      <c r="G860" s="5"/>
      <c r="H860" s="5"/>
      <c r="I860" s="5"/>
      <c r="J860" s="5"/>
      <c r="K860" s="5"/>
    </row>
    <row r="861" spans="2:11" x14ac:dyDescent="0.2">
      <c r="B861" s="5"/>
      <c r="C861" s="5"/>
      <c r="D861" s="5"/>
      <c r="E861" s="5"/>
      <c r="F861" s="5"/>
      <c r="G861" s="5"/>
      <c r="H861" s="5"/>
      <c r="I861" s="5"/>
      <c r="J861" s="5"/>
      <c r="K861" s="5"/>
    </row>
    <row r="862" spans="2:11" x14ac:dyDescent="0.2">
      <c r="B862" s="5"/>
      <c r="C862" s="5"/>
      <c r="D862" s="5"/>
      <c r="E862" s="5"/>
      <c r="F862" s="5"/>
      <c r="G862" s="5"/>
      <c r="H862" s="5"/>
      <c r="I862" s="5"/>
      <c r="J862" s="5"/>
      <c r="K862" s="5"/>
    </row>
    <row r="863" spans="2:11" x14ac:dyDescent="0.2">
      <c r="B863" s="5"/>
      <c r="C863" s="5"/>
      <c r="D863" s="5"/>
      <c r="E863" s="5"/>
      <c r="F863" s="5"/>
      <c r="G863" s="5"/>
      <c r="H863" s="5"/>
      <c r="I863" s="5"/>
      <c r="J863" s="5"/>
      <c r="K863" s="5"/>
    </row>
    <row r="864" spans="2:11" x14ac:dyDescent="0.2">
      <c r="B864" s="5"/>
      <c r="C864" s="5"/>
      <c r="D864" s="5"/>
      <c r="E864" s="5"/>
      <c r="F864" s="5"/>
      <c r="G864" s="5"/>
      <c r="H864" s="5"/>
      <c r="I864" s="5"/>
      <c r="J864" s="5"/>
      <c r="K864" s="5"/>
    </row>
    <row r="865" spans="2:11" x14ac:dyDescent="0.2">
      <c r="B865" s="5"/>
      <c r="C865" s="5"/>
      <c r="D865" s="5"/>
      <c r="E865" s="5"/>
      <c r="F865" s="5"/>
      <c r="G865" s="5"/>
      <c r="H865" s="5"/>
      <c r="I865" s="5"/>
      <c r="J865" s="5"/>
      <c r="K865" s="5"/>
    </row>
    <row r="866" spans="2:11" x14ac:dyDescent="0.2">
      <c r="B866" s="5"/>
      <c r="C866" s="5"/>
      <c r="D866" s="5"/>
      <c r="E866" s="5"/>
      <c r="F866" s="5"/>
      <c r="G866" s="5"/>
      <c r="H866" s="5"/>
      <c r="I866" s="5"/>
      <c r="J866" s="5"/>
      <c r="K866" s="5"/>
    </row>
    <row r="867" spans="2:11" x14ac:dyDescent="0.2">
      <c r="B867" s="5"/>
      <c r="C867" s="5"/>
      <c r="D867" s="5"/>
      <c r="E867" s="5"/>
      <c r="F867" s="5"/>
      <c r="G867" s="5"/>
      <c r="H867" s="5"/>
      <c r="I867" s="5"/>
      <c r="J867" s="5"/>
      <c r="K867" s="5"/>
    </row>
    <row r="868" spans="2:11" x14ac:dyDescent="0.2">
      <c r="B868" s="5"/>
      <c r="C868" s="5"/>
      <c r="D868" s="5"/>
      <c r="E868" s="5"/>
      <c r="F868" s="5"/>
      <c r="G868" s="5"/>
      <c r="H868" s="5"/>
      <c r="I868" s="5"/>
      <c r="J868" s="5"/>
      <c r="K868" s="5"/>
    </row>
    <row r="869" spans="2:11" x14ac:dyDescent="0.2">
      <c r="B869" s="5"/>
      <c r="C869" s="5"/>
      <c r="D869" s="5"/>
      <c r="E869" s="5"/>
      <c r="F869" s="5"/>
      <c r="G869" s="5"/>
      <c r="H869" s="5"/>
      <c r="I869" s="5"/>
      <c r="J869" s="5"/>
      <c r="K869" s="5"/>
    </row>
    <row r="870" spans="2:11" x14ac:dyDescent="0.2">
      <c r="B870" s="5"/>
      <c r="C870" s="5"/>
      <c r="D870" s="5"/>
      <c r="E870" s="5"/>
      <c r="F870" s="5"/>
      <c r="G870" s="5"/>
      <c r="H870" s="5"/>
      <c r="I870" s="5"/>
      <c r="J870" s="5"/>
      <c r="K870" s="5"/>
    </row>
    <row r="871" spans="2:11" x14ac:dyDescent="0.2">
      <c r="B871" s="5"/>
      <c r="C871" s="5"/>
      <c r="D871" s="5"/>
      <c r="E871" s="5"/>
      <c r="F871" s="5"/>
      <c r="G871" s="5"/>
      <c r="H871" s="5"/>
      <c r="I871" s="5"/>
      <c r="J871" s="5"/>
      <c r="K871" s="5"/>
    </row>
    <row r="872" spans="2:11" x14ac:dyDescent="0.2">
      <c r="B872" s="5"/>
      <c r="C872" s="5"/>
      <c r="D872" s="5"/>
      <c r="E872" s="5"/>
      <c r="F872" s="5"/>
      <c r="G872" s="5"/>
      <c r="H872" s="5"/>
      <c r="I872" s="5"/>
      <c r="J872" s="5"/>
      <c r="K872" s="5"/>
    </row>
    <row r="873" spans="2:11" x14ac:dyDescent="0.2">
      <c r="B873" s="5"/>
      <c r="C873" s="5"/>
      <c r="D873" s="5"/>
      <c r="E873" s="5"/>
      <c r="F873" s="5"/>
      <c r="G873" s="5"/>
      <c r="H873" s="5"/>
      <c r="I873" s="5"/>
      <c r="J873" s="5"/>
      <c r="K873" s="5"/>
    </row>
    <row r="874" spans="2:11" x14ac:dyDescent="0.2">
      <c r="B874" s="5"/>
      <c r="C874" s="5"/>
      <c r="D874" s="5"/>
      <c r="E874" s="5"/>
      <c r="F874" s="5"/>
      <c r="G874" s="5"/>
      <c r="H874" s="5"/>
      <c r="I874" s="5"/>
      <c r="J874" s="5"/>
      <c r="K874" s="5"/>
    </row>
    <row r="875" spans="2:11" x14ac:dyDescent="0.2">
      <c r="B875" s="5"/>
      <c r="C875" s="5"/>
      <c r="D875" s="5"/>
      <c r="E875" s="5"/>
      <c r="F875" s="5"/>
      <c r="G875" s="5"/>
      <c r="H875" s="5"/>
      <c r="I875" s="5"/>
      <c r="J875" s="5"/>
      <c r="K875" s="5"/>
    </row>
    <row r="876" spans="2:11" x14ac:dyDescent="0.2">
      <c r="B876" s="5"/>
      <c r="C876" s="5"/>
      <c r="D876" s="5"/>
      <c r="E876" s="5"/>
      <c r="F876" s="5"/>
      <c r="G876" s="5"/>
      <c r="H876" s="5"/>
      <c r="I876" s="5"/>
      <c r="J876" s="5"/>
      <c r="K876" s="5"/>
    </row>
    <row r="877" spans="2:11" x14ac:dyDescent="0.2">
      <c r="B877" s="5"/>
      <c r="C877" s="5"/>
      <c r="D877" s="5"/>
      <c r="E877" s="5"/>
      <c r="F877" s="5"/>
      <c r="G877" s="5"/>
      <c r="H877" s="5"/>
      <c r="I877" s="5"/>
      <c r="J877" s="5"/>
      <c r="K877" s="5"/>
    </row>
    <row r="878" spans="2:11" x14ac:dyDescent="0.2">
      <c r="B878" s="5"/>
      <c r="C878" s="5"/>
      <c r="D878" s="5"/>
      <c r="E878" s="5"/>
      <c r="F878" s="5"/>
      <c r="G878" s="5"/>
      <c r="H878" s="5"/>
      <c r="I878" s="5"/>
      <c r="J878" s="5"/>
      <c r="K878" s="5"/>
    </row>
    <row r="879" spans="2:11" x14ac:dyDescent="0.2">
      <c r="B879" s="5"/>
      <c r="C879" s="5"/>
      <c r="D879" s="5"/>
      <c r="E879" s="5"/>
      <c r="F879" s="5"/>
      <c r="G879" s="5"/>
      <c r="H879" s="5"/>
      <c r="I879" s="5"/>
      <c r="J879" s="5"/>
      <c r="K879" s="5"/>
    </row>
    <row r="880" spans="2:11" x14ac:dyDescent="0.2">
      <c r="B880" s="5"/>
      <c r="C880" s="5"/>
      <c r="D880" s="5"/>
      <c r="E880" s="5"/>
      <c r="F880" s="5"/>
      <c r="G880" s="5"/>
      <c r="H880" s="5"/>
      <c r="I880" s="5"/>
      <c r="J880" s="5"/>
      <c r="K880" s="5"/>
    </row>
    <row r="881" spans="2:11" x14ac:dyDescent="0.2">
      <c r="B881" s="5"/>
      <c r="C881" s="5"/>
      <c r="D881" s="5"/>
      <c r="E881" s="5"/>
      <c r="F881" s="5"/>
      <c r="G881" s="5"/>
      <c r="H881" s="5"/>
      <c r="I881" s="5"/>
      <c r="J881" s="5"/>
      <c r="K881" s="5"/>
    </row>
    <row r="882" spans="2:11" x14ac:dyDescent="0.2">
      <c r="B882" s="5"/>
      <c r="C882" s="5"/>
      <c r="D882" s="5"/>
      <c r="E882" s="5"/>
      <c r="F882" s="5"/>
      <c r="G882" s="5"/>
      <c r="H882" s="5"/>
      <c r="I882" s="5"/>
      <c r="J882" s="5"/>
      <c r="K882" s="5"/>
    </row>
    <row r="883" spans="2:11" x14ac:dyDescent="0.2">
      <c r="B883" s="5"/>
      <c r="C883" s="5"/>
      <c r="D883" s="5"/>
      <c r="E883" s="5"/>
      <c r="F883" s="5"/>
      <c r="G883" s="5"/>
      <c r="H883" s="5"/>
      <c r="I883" s="5"/>
      <c r="J883" s="5"/>
      <c r="K883" s="5"/>
    </row>
    <row r="884" spans="2:11" x14ac:dyDescent="0.2">
      <c r="B884" s="5"/>
      <c r="C884" s="5"/>
      <c r="D884" s="5"/>
      <c r="E884" s="5"/>
      <c r="F884" s="5"/>
      <c r="G884" s="5"/>
      <c r="H884" s="5"/>
      <c r="I884" s="5"/>
      <c r="J884" s="5"/>
      <c r="K884" s="5"/>
    </row>
    <row r="885" spans="2:11" x14ac:dyDescent="0.2">
      <c r="B885" s="5"/>
      <c r="C885" s="5"/>
      <c r="D885" s="5"/>
      <c r="E885" s="5"/>
      <c r="F885" s="5"/>
      <c r="G885" s="5"/>
      <c r="H885" s="5"/>
      <c r="I885" s="5"/>
      <c r="J885" s="5"/>
      <c r="K885" s="5"/>
    </row>
    <row r="886" spans="2:11" x14ac:dyDescent="0.2">
      <c r="B886" s="5"/>
      <c r="C886" s="5"/>
      <c r="D886" s="5"/>
      <c r="E886" s="5"/>
      <c r="F886" s="5"/>
      <c r="G886" s="5"/>
      <c r="H886" s="5"/>
      <c r="I886" s="5"/>
      <c r="J886" s="5"/>
      <c r="K886" s="5"/>
    </row>
    <row r="887" spans="2:11" x14ac:dyDescent="0.2">
      <c r="B887" s="5"/>
      <c r="C887" s="5"/>
      <c r="D887" s="5"/>
      <c r="E887" s="5"/>
      <c r="F887" s="5"/>
      <c r="G887" s="5"/>
      <c r="H887" s="5"/>
      <c r="I887" s="5"/>
      <c r="J887" s="5"/>
      <c r="K887" s="5"/>
    </row>
    <row r="888" spans="2:11" x14ac:dyDescent="0.2">
      <c r="B888" s="5"/>
      <c r="C888" s="5"/>
      <c r="D888" s="5"/>
      <c r="E888" s="5"/>
      <c r="F888" s="5"/>
      <c r="G888" s="5"/>
      <c r="H888" s="5"/>
      <c r="I888" s="5"/>
      <c r="J888" s="5"/>
      <c r="K888" s="5"/>
    </row>
    <row r="889" spans="2:11" x14ac:dyDescent="0.2">
      <c r="B889" s="5"/>
      <c r="C889" s="5"/>
      <c r="D889" s="5"/>
      <c r="E889" s="5"/>
      <c r="F889" s="5"/>
      <c r="G889" s="5"/>
      <c r="H889" s="5"/>
      <c r="I889" s="5"/>
      <c r="J889" s="5"/>
      <c r="K889" s="5"/>
    </row>
    <row r="890" spans="2:11" x14ac:dyDescent="0.2">
      <c r="B890" s="5"/>
      <c r="C890" s="5"/>
      <c r="D890" s="5"/>
      <c r="E890" s="5"/>
      <c r="F890" s="5"/>
      <c r="G890" s="5"/>
      <c r="H890" s="5"/>
      <c r="I890" s="5"/>
      <c r="J890" s="5"/>
      <c r="K890" s="5"/>
    </row>
    <row r="891" spans="2:11" x14ac:dyDescent="0.2">
      <c r="B891" s="5"/>
      <c r="C891" s="5"/>
      <c r="D891" s="5"/>
      <c r="E891" s="5"/>
      <c r="F891" s="5"/>
      <c r="G891" s="5"/>
      <c r="H891" s="5"/>
      <c r="I891" s="5"/>
      <c r="J891" s="5"/>
      <c r="K891" s="5"/>
    </row>
    <row r="892" spans="2:11" x14ac:dyDescent="0.2">
      <c r="B892" s="5"/>
      <c r="C892" s="5"/>
      <c r="D892" s="5"/>
      <c r="E892" s="5"/>
      <c r="F892" s="5"/>
      <c r="G892" s="5"/>
      <c r="H892" s="5"/>
      <c r="I892" s="5"/>
      <c r="J892" s="5"/>
      <c r="K892" s="5"/>
    </row>
    <row r="893" spans="2:11" x14ac:dyDescent="0.2">
      <c r="B893" s="5"/>
      <c r="C893" s="5"/>
      <c r="D893" s="5"/>
      <c r="E893" s="5"/>
      <c r="F893" s="5"/>
      <c r="G893" s="5"/>
      <c r="H893" s="5"/>
      <c r="I893" s="5"/>
      <c r="J893" s="5"/>
      <c r="K893" s="5"/>
    </row>
    <row r="894" spans="2:11" x14ac:dyDescent="0.2">
      <c r="B894" s="5"/>
      <c r="C894" s="5"/>
      <c r="D894" s="5"/>
      <c r="E894" s="5"/>
      <c r="F894" s="5"/>
      <c r="G894" s="5"/>
      <c r="H894" s="5"/>
      <c r="I894" s="5"/>
      <c r="J894" s="5"/>
      <c r="K894" s="5"/>
    </row>
    <row r="895" spans="2:11" x14ac:dyDescent="0.2">
      <c r="B895" s="5"/>
      <c r="C895" s="5"/>
      <c r="D895" s="5"/>
      <c r="E895" s="5"/>
      <c r="F895" s="5"/>
      <c r="G895" s="5"/>
      <c r="H895" s="5"/>
      <c r="I895" s="5"/>
      <c r="J895" s="5"/>
      <c r="K895" s="5"/>
    </row>
    <row r="896" spans="2:11" x14ac:dyDescent="0.2">
      <c r="B896" s="5"/>
      <c r="C896" s="5"/>
      <c r="D896" s="5"/>
      <c r="E896" s="5"/>
      <c r="F896" s="5"/>
      <c r="G896" s="5"/>
      <c r="H896" s="5"/>
      <c r="I896" s="5"/>
      <c r="J896" s="5"/>
      <c r="K896" s="5"/>
    </row>
    <row r="897" spans="2:11" x14ac:dyDescent="0.2">
      <c r="B897" s="5"/>
      <c r="C897" s="5"/>
      <c r="D897" s="5"/>
      <c r="E897" s="5"/>
      <c r="F897" s="5"/>
      <c r="G897" s="5"/>
      <c r="H897" s="5"/>
      <c r="I897" s="5"/>
      <c r="J897" s="5"/>
      <c r="K897" s="5"/>
    </row>
    <row r="898" spans="2:11" x14ac:dyDescent="0.2">
      <c r="B898" s="5"/>
      <c r="C898" s="5"/>
      <c r="D898" s="5"/>
      <c r="E898" s="5"/>
      <c r="F898" s="5"/>
      <c r="G898" s="5"/>
      <c r="H898" s="5"/>
      <c r="I898" s="5"/>
      <c r="J898" s="5"/>
      <c r="K898" s="5"/>
    </row>
    <row r="899" spans="2:11" x14ac:dyDescent="0.2">
      <c r="B899" s="5"/>
      <c r="C899" s="5"/>
      <c r="D899" s="5"/>
      <c r="E899" s="5"/>
      <c r="F899" s="5"/>
      <c r="G899" s="5"/>
      <c r="H899" s="5"/>
      <c r="I899" s="5"/>
      <c r="J899" s="5"/>
      <c r="K899" s="5"/>
    </row>
    <row r="900" spans="2:11" x14ac:dyDescent="0.2">
      <c r="B900" s="5"/>
      <c r="C900" s="5"/>
      <c r="D900" s="5"/>
      <c r="E900" s="5"/>
      <c r="F900" s="5"/>
      <c r="G900" s="5"/>
      <c r="H900" s="5"/>
      <c r="I900" s="5"/>
      <c r="J900" s="5"/>
      <c r="K900" s="5"/>
    </row>
    <row r="901" spans="2:11" x14ac:dyDescent="0.2">
      <c r="B901" s="5"/>
      <c r="C901" s="5"/>
      <c r="D901" s="5"/>
      <c r="E901" s="5"/>
      <c r="F901" s="5"/>
      <c r="G901" s="5"/>
      <c r="H901" s="5"/>
      <c r="I901" s="5"/>
      <c r="J901" s="5"/>
      <c r="K901" s="5"/>
    </row>
    <row r="902" spans="2:11" x14ac:dyDescent="0.2">
      <c r="B902" s="5"/>
      <c r="C902" s="5"/>
      <c r="D902" s="5"/>
      <c r="E902" s="5"/>
      <c r="F902" s="5"/>
      <c r="G902" s="5"/>
      <c r="H902" s="5"/>
      <c r="I902" s="5"/>
      <c r="J902" s="5"/>
      <c r="K902" s="5"/>
    </row>
    <row r="903" spans="2:11" x14ac:dyDescent="0.2">
      <c r="B903" s="5"/>
      <c r="C903" s="5"/>
      <c r="D903" s="5"/>
      <c r="E903" s="5"/>
      <c r="F903" s="5"/>
      <c r="G903" s="5"/>
      <c r="H903" s="5"/>
      <c r="I903" s="5"/>
      <c r="J903" s="5"/>
      <c r="K903" s="5"/>
    </row>
    <row r="904" spans="2:11" x14ac:dyDescent="0.2">
      <c r="B904" s="5"/>
      <c r="C904" s="5"/>
      <c r="D904" s="5"/>
      <c r="E904" s="5"/>
      <c r="F904" s="5"/>
      <c r="G904" s="5"/>
      <c r="H904" s="5"/>
      <c r="I904" s="5"/>
      <c r="J904" s="5"/>
      <c r="K904" s="5"/>
    </row>
    <row r="905" spans="2:11" x14ac:dyDescent="0.2">
      <c r="B905" s="5"/>
      <c r="C905" s="5"/>
      <c r="D905" s="5"/>
      <c r="E905" s="5"/>
      <c r="F905" s="5"/>
      <c r="G905" s="5"/>
      <c r="H905" s="5"/>
      <c r="I905" s="5"/>
      <c r="J905" s="5"/>
      <c r="K905" s="5"/>
    </row>
    <row r="906" spans="2:11" x14ac:dyDescent="0.2">
      <c r="B906" s="5"/>
      <c r="C906" s="5"/>
      <c r="D906" s="5"/>
      <c r="E906" s="5"/>
      <c r="F906" s="5"/>
      <c r="G906" s="5"/>
      <c r="H906" s="5"/>
      <c r="I906" s="5"/>
      <c r="J906" s="5"/>
      <c r="K906" s="5"/>
    </row>
    <row r="907" spans="2:11" x14ac:dyDescent="0.2">
      <c r="B907" s="5"/>
      <c r="C907" s="5"/>
      <c r="D907" s="5"/>
      <c r="E907" s="5"/>
      <c r="F907" s="5"/>
      <c r="G907" s="5"/>
      <c r="H907" s="5"/>
      <c r="I907" s="5"/>
      <c r="J907" s="5"/>
      <c r="K907" s="5"/>
    </row>
    <row r="908" spans="2:11" x14ac:dyDescent="0.2">
      <c r="B908" s="5"/>
      <c r="C908" s="5"/>
      <c r="D908" s="5"/>
      <c r="E908" s="5"/>
      <c r="F908" s="5"/>
      <c r="G908" s="5"/>
      <c r="H908" s="5"/>
      <c r="I908" s="5"/>
      <c r="J908" s="5"/>
      <c r="K908" s="5"/>
    </row>
    <row r="909" spans="2:11" x14ac:dyDescent="0.2">
      <c r="B909" s="5"/>
      <c r="C909" s="5"/>
      <c r="D909" s="5"/>
      <c r="E909" s="5"/>
      <c r="F909" s="5"/>
      <c r="G909" s="5"/>
      <c r="H909" s="5"/>
      <c r="I909" s="5"/>
      <c r="J909" s="5"/>
      <c r="K909" s="5"/>
    </row>
    <row r="910" spans="2:11" x14ac:dyDescent="0.2">
      <c r="B910" s="5"/>
      <c r="C910" s="5"/>
      <c r="D910" s="5"/>
      <c r="E910" s="5"/>
      <c r="F910" s="5"/>
      <c r="G910" s="5"/>
      <c r="H910" s="5"/>
      <c r="I910" s="5"/>
      <c r="J910" s="5"/>
      <c r="K910" s="5"/>
    </row>
    <row r="911" spans="2:11" x14ac:dyDescent="0.2">
      <c r="B911" s="5"/>
      <c r="C911" s="5"/>
      <c r="D911" s="5"/>
      <c r="E911" s="5"/>
      <c r="F911" s="5"/>
      <c r="G911" s="5"/>
      <c r="H911" s="5"/>
      <c r="I911" s="5"/>
      <c r="J911" s="5"/>
      <c r="K911" s="5"/>
    </row>
    <row r="912" spans="2:11" x14ac:dyDescent="0.2">
      <c r="B912" s="5"/>
      <c r="C912" s="5"/>
      <c r="D912" s="5"/>
      <c r="E912" s="5"/>
      <c r="F912" s="5"/>
      <c r="G912" s="5"/>
      <c r="H912" s="5"/>
      <c r="I912" s="5"/>
      <c r="J912" s="5"/>
      <c r="K912" s="5"/>
    </row>
    <row r="913" spans="2:11" x14ac:dyDescent="0.2">
      <c r="B913" s="5"/>
      <c r="C913" s="5"/>
      <c r="D913" s="5"/>
      <c r="E913" s="5"/>
      <c r="F913" s="5"/>
      <c r="G913" s="5"/>
      <c r="H913" s="5"/>
      <c r="I913" s="5"/>
      <c r="J913" s="5"/>
      <c r="K913" s="5"/>
    </row>
    <row r="914" spans="2:11" x14ac:dyDescent="0.2">
      <c r="B914" s="5"/>
      <c r="C914" s="5"/>
      <c r="D914" s="5"/>
      <c r="E914" s="5"/>
      <c r="F914" s="5"/>
      <c r="G914" s="5"/>
      <c r="H914" s="5"/>
      <c r="I914" s="5"/>
      <c r="J914" s="5"/>
      <c r="K914" s="5"/>
    </row>
    <row r="915" spans="2:11" x14ac:dyDescent="0.2">
      <c r="B915" s="5"/>
      <c r="C915" s="5"/>
      <c r="D915" s="5"/>
      <c r="E915" s="5"/>
      <c r="F915" s="5"/>
      <c r="G915" s="5"/>
      <c r="H915" s="5"/>
      <c r="I915" s="5"/>
      <c r="J915" s="5"/>
      <c r="K915" s="5"/>
    </row>
    <row r="916" spans="2:11" x14ac:dyDescent="0.2">
      <c r="B916" s="5"/>
      <c r="C916" s="5"/>
      <c r="D916" s="5"/>
      <c r="E916" s="5"/>
      <c r="F916" s="5"/>
      <c r="G916" s="5"/>
      <c r="H916" s="5"/>
      <c r="I916" s="5"/>
      <c r="J916" s="5"/>
      <c r="K916" s="5"/>
    </row>
    <row r="917" spans="2:11" x14ac:dyDescent="0.2">
      <c r="B917" s="5"/>
      <c r="C917" s="5"/>
      <c r="D917" s="5"/>
      <c r="E917" s="5"/>
      <c r="F917" s="5"/>
      <c r="G917" s="5"/>
      <c r="H917" s="5"/>
      <c r="I917" s="5"/>
      <c r="J917" s="5"/>
      <c r="K917" s="5"/>
    </row>
    <row r="918" spans="2:11" x14ac:dyDescent="0.2">
      <c r="B918" s="5"/>
      <c r="C918" s="5"/>
      <c r="D918" s="5"/>
      <c r="E918" s="5"/>
      <c r="F918" s="5"/>
      <c r="G918" s="5"/>
      <c r="H918" s="5"/>
      <c r="I918" s="5"/>
      <c r="J918" s="5"/>
      <c r="K918" s="5"/>
    </row>
    <row r="919" spans="2:11" x14ac:dyDescent="0.2">
      <c r="B919" s="5"/>
      <c r="C919" s="5"/>
      <c r="D919" s="5"/>
      <c r="E919" s="5"/>
      <c r="F919" s="5"/>
      <c r="G919" s="5"/>
      <c r="H919" s="5"/>
      <c r="I919" s="5"/>
      <c r="J919" s="5"/>
      <c r="K919" s="5"/>
    </row>
    <row r="920" spans="2:11" x14ac:dyDescent="0.2">
      <c r="B920" s="5"/>
      <c r="C920" s="5"/>
      <c r="D920" s="5"/>
      <c r="E920" s="5"/>
      <c r="F920" s="5"/>
      <c r="G920" s="5"/>
      <c r="H920" s="5"/>
      <c r="I920" s="5"/>
      <c r="J920" s="5"/>
      <c r="K920" s="5"/>
    </row>
    <row r="921" spans="2:11" x14ac:dyDescent="0.2">
      <c r="B921" s="5"/>
      <c r="C921" s="5"/>
      <c r="D921" s="5"/>
      <c r="E921" s="5"/>
      <c r="F921" s="5"/>
      <c r="G921" s="5"/>
      <c r="H921" s="5"/>
      <c r="I921" s="5"/>
      <c r="J921" s="5"/>
      <c r="K921" s="5"/>
    </row>
    <row r="922" spans="2:11" x14ac:dyDescent="0.2">
      <c r="B922" s="5"/>
      <c r="C922" s="5"/>
      <c r="D922" s="5"/>
      <c r="E922" s="5"/>
      <c r="F922" s="5"/>
      <c r="G922" s="5"/>
      <c r="H922" s="5"/>
      <c r="I922" s="5"/>
      <c r="J922" s="5"/>
      <c r="K922" s="5"/>
    </row>
    <row r="923" spans="2:11" x14ac:dyDescent="0.2">
      <c r="B923" s="5"/>
      <c r="C923" s="5"/>
      <c r="D923" s="5"/>
      <c r="E923" s="5"/>
      <c r="F923" s="5"/>
      <c r="G923" s="5"/>
      <c r="H923" s="5"/>
      <c r="I923" s="5"/>
      <c r="J923" s="5"/>
      <c r="K923" s="5"/>
    </row>
    <row r="924" spans="2:11" x14ac:dyDescent="0.2">
      <c r="B924" s="5"/>
      <c r="C924" s="5"/>
      <c r="D924" s="5"/>
      <c r="E924" s="5"/>
      <c r="F924" s="5"/>
      <c r="G924" s="5"/>
      <c r="H924" s="5"/>
      <c r="I924" s="5"/>
      <c r="J924" s="5"/>
      <c r="K924" s="5"/>
    </row>
    <row r="925" spans="2:11" x14ac:dyDescent="0.2">
      <c r="B925" s="5"/>
      <c r="C925" s="5"/>
      <c r="D925" s="5"/>
      <c r="E925" s="5"/>
      <c r="F925" s="5"/>
      <c r="G925" s="5"/>
      <c r="H925" s="5"/>
      <c r="I925" s="5"/>
      <c r="J925" s="5"/>
      <c r="K925" s="5"/>
    </row>
    <row r="926" spans="2:11" x14ac:dyDescent="0.2">
      <c r="B926" s="5"/>
      <c r="C926" s="5"/>
      <c r="D926" s="5"/>
      <c r="E926" s="5"/>
      <c r="F926" s="5"/>
      <c r="G926" s="5"/>
      <c r="H926" s="5"/>
      <c r="I926" s="5"/>
      <c r="J926" s="5"/>
      <c r="K926" s="5"/>
    </row>
    <row r="927" spans="2:11" x14ac:dyDescent="0.2">
      <c r="B927" s="5"/>
      <c r="C927" s="5"/>
      <c r="D927" s="5"/>
      <c r="E927" s="5"/>
      <c r="F927" s="5"/>
      <c r="G927" s="5"/>
      <c r="H927" s="5"/>
      <c r="I927" s="5"/>
      <c r="J927" s="5"/>
      <c r="K927" s="5"/>
    </row>
    <row r="928" spans="2:11" x14ac:dyDescent="0.2">
      <c r="B928" s="5"/>
      <c r="C928" s="5"/>
      <c r="D928" s="5"/>
      <c r="E928" s="5"/>
      <c r="F928" s="5"/>
      <c r="G928" s="5"/>
      <c r="H928" s="5"/>
      <c r="I928" s="5"/>
      <c r="J928" s="5"/>
      <c r="K928" s="5"/>
    </row>
    <row r="929" spans="2:11" x14ac:dyDescent="0.2">
      <c r="B929" s="5"/>
      <c r="C929" s="5"/>
      <c r="D929" s="5"/>
      <c r="E929" s="5"/>
      <c r="F929" s="5"/>
      <c r="G929" s="5"/>
      <c r="H929" s="5"/>
      <c r="I929" s="5"/>
      <c r="J929" s="5"/>
      <c r="K929" s="5"/>
    </row>
    <row r="930" spans="2:11" x14ac:dyDescent="0.2">
      <c r="B930" s="5"/>
      <c r="C930" s="5"/>
      <c r="D930" s="5"/>
      <c r="E930" s="5"/>
      <c r="F930" s="5"/>
      <c r="G930" s="5"/>
      <c r="H930" s="5"/>
      <c r="I930" s="5"/>
      <c r="J930" s="5"/>
      <c r="K930" s="5"/>
    </row>
    <row r="931" spans="2:11" x14ac:dyDescent="0.2">
      <c r="B931" s="5"/>
      <c r="C931" s="5"/>
      <c r="D931" s="5"/>
      <c r="E931" s="5"/>
      <c r="F931" s="5"/>
      <c r="G931" s="5"/>
      <c r="H931" s="5"/>
      <c r="I931" s="5"/>
      <c r="J931" s="5"/>
      <c r="K931" s="5"/>
    </row>
    <row r="932" spans="2:11" x14ac:dyDescent="0.2">
      <c r="B932" s="5"/>
      <c r="C932" s="5"/>
      <c r="D932" s="5"/>
      <c r="E932" s="5"/>
      <c r="F932" s="5"/>
      <c r="G932" s="5"/>
      <c r="H932" s="5"/>
      <c r="I932" s="5"/>
      <c r="J932" s="5"/>
      <c r="K932" s="5"/>
    </row>
    <row r="933" spans="2:11" x14ac:dyDescent="0.2">
      <c r="B933" s="5"/>
      <c r="C933" s="5"/>
      <c r="D933" s="5"/>
      <c r="E933" s="5"/>
      <c r="F933" s="5"/>
      <c r="G933" s="5"/>
      <c r="H933" s="5"/>
      <c r="I933" s="5"/>
      <c r="J933" s="5"/>
      <c r="K933" s="5"/>
    </row>
    <row r="934" spans="2:11" x14ac:dyDescent="0.2">
      <c r="B934" s="5"/>
      <c r="C934" s="5"/>
      <c r="D934" s="5"/>
      <c r="E934" s="5"/>
      <c r="F934" s="5"/>
      <c r="G934" s="5"/>
      <c r="H934" s="5"/>
      <c r="I934" s="5"/>
      <c r="J934" s="5"/>
      <c r="K934" s="5"/>
    </row>
    <row r="935" spans="2:11" x14ac:dyDescent="0.2">
      <c r="B935" s="5"/>
      <c r="C935" s="5"/>
      <c r="D935" s="5"/>
      <c r="E935" s="5"/>
      <c r="F935" s="5"/>
      <c r="G935" s="5"/>
      <c r="H935" s="5"/>
      <c r="I935" s="5"/>
      <c r="J935" s="5"/>
      <c r="K935" s="5"/>
    </row>
    <row r="936" spans="2:11" x14ac:dyDescent="0.2">
      <c r="B936" s="5"/>
      <c r="C936" s="5"/>
      <c r="D936" s="5"/>
      <c r="E936" s="5"/>
      <c r="F936" s="5"/>
      <c r="G936" s="5"/>
      <c r="H936" s="5"/>
      <c r="I936" s="5"/>
      <c r="J936" s="5"/>
      <c r="K936" s="5"/>
    </row>
    <row r="937" spans="2:11" x14ac:dyDescent="0.2">
      <c r="B937" s="5"/>
      <c r="C937" s="5"/>
      <c r="D937" s="5"/>
      <c r="E937" s="5"/>
      <c r="F937" s="5"/>
      <c r="G937" s="5"/>
      <c r="H937" s="5"/>
      <c r="I937" s="5"/>
      <c r="J937" s="5"/>
      <c r="K937" s="5"/>
    </row>
    <row r="938" spans="2:11" x14ac:dyDescent="0.2">
      <c r="B938" s="5"/>
      <c r="C938" s="5"/>
      <c r="D938" s="5"/>
      <c r="E938" s="5"/>
      <c r="F938" s="5"/>
      <c r="G938" s="5"/>
      <c r="H938" s="5"/>
      <c r="I938" s="5"/>
      <c r="J938" s="5"/>
      <c r="K938" s="5"/>
    </row>
    <row r="939" spans="2:11" x14ac:dyDescent="0.2">
      <c r="B939" s="5"/>
      <c r="C939" s="5"/>
      <c r="D939" s="5"/>
      <c r="E939" s="5"/>
      <c r="F939" s="5"/>
      <c r="G939" s="5"/>
      <c r="H939" s="5"/>
      <c r="I939" s="5"/>
      <c r="J939" s="5"/>
      <c r="K939" s="5"/>
    </row>
    <row r="940" spans="2:11" x14ac:dyDescent="0.2">
      <c r="B940" s="5"/>
      <c r="C940" s="5"/>
      <c r="D940" s="5"/>
      <c r="E940" s="5"/>
      <c r="F940" s="5"/>
      <c r="G940" s="5"/>
      <c r="H940" s="5"/>
      <c r="I940" s="5"/>
      <c r="J940" s="5"/>
      <c r="K940" s="5"/>
    </row>
    <row r="941" spans="2:11" x14ac:dyDescent="0.2">
      <c r="B941" s="5"/>
      <c r="C941" s="5"/>
      <c r="D941" s="5"/>
      <c r="E941" s="5"/>
      <c r="F941" s="5"/>
      <c r="G941" s="5"/>
      <c r="H941" s="5"/>
      <c r="I941" s="5"/>
      <c r="J941" s="5"/>
      <c r="K941" s="5"/>
    </row>
    <row r="942" spans="2:11" x14ac:dyDescent="0.2">
      <c r="B942" s="5"/>
      <c r="C942" s="5"/>
      <c r="D942" s="5"/>
      <c r="E942" s="5"/>
      <c r="F942" s="5"/>
      <c r="G942" s="5"/>
      <c r="H942" s="5"/>
      <c r="I942" s="5"/>
      <c r="J942" s="5"/>
      <c r="K942" s="5"/>
    </row>
    <row r="943" spans="2:11" x14ac:dyDescent="0.2">
      <c r="B943" s="5"/>
      <c r="C943" s="5"/>
      <c r="D943" s="5"/>
      <c r="E943" s="5"/>
      <c r="F943" s="5"/>
      <c r="G943" s="5"/>
      <c r="H943" s="5"/>
      <c r="I943" s="5"/>
      <c r="J943" s="5"/>
      <c r="K943" s="5"/>
    </row>
    <row r="944" spans="2:11" x14ac:dyDescent="0.2">
      <c r="B944" s="5"/>
      <c r="C944" s="5"/>
      <c r="D944" s="5"/>
      <c r="E944" s="5"/>
      <c r="F944" s="5"/>
      <c r="G944" s="5"/>
      <c r="H944" s="5"/>
      <c r="I944" s="5"/>
      <c r="J944" s="5"/>
      <c r="K944" s="5"/>
    </row>
    <row r="945" spans="2:11" x14ac:dyDescent="0.2">
      <c r="B945" s="5"/>
      <c r="C945" s="5"/>
      <c r="D945" s="5"/>
      <c r="E945" s="5"/>
      <c r="F945" s="5"/>
      <c r="G945" s="5"/>
      <c r="H945" s="5"/>
      <c r="I945" s="5"/>
      <c r="J945" s="5"/>
      <c r="K945" s="5"/>
    </row>
    <row r="946" spans="2:11" x14ac:dyDescent="0.2">
      <c r="B946" s="3"/>
      <c r="C946" s="3"/>
      <c r="D946" s="3"/>
      <c r="E946" s="3"/>
      <c r="F946" s="3"/>
      <c r="G946" s="3"/>
      <c r="H946" s="3"/>
      <c r="I946" s="4"/>
      <c r="J946" s="4"/>
      <c r="K946" s="4"/>
    </row>
  </sheetData>
  <mergeCells count="35">
    <mergeCell ref="B73:L74"/>
    <mergeCell ref="B75:L76"/>
    <mergeCell ref="D58:L58"/>
    <mergeCell ref="D59:L59"/>
    <mergeCell ref="D64:L64"/>
    <mergeCell ref="D66:L66"/>
    <mergeCell ref="D67:L67"/>
    <mergeCell ref="D65:L65"/>
    <mergeCell ref="B60:L60"/>
    <mergeCell ref="B9:L9"/>
    <mergeCell ref="B10:C10"/>
    <mergeCell ref="D44:L44"/>
    <mergeCell ref="D45:L45"/>
    <mergeCell ref="D51:L51"/>
    <mergeCell ref="D52:L52"/>
    <mergeCell ref="D25:L25"/>
    <mergeCell ref="D16:L16"/>
    <mergeCell ref="D17:L17"/>
    <mergeCell ref="D23:L23"/>
    <mergeCell ref="D24:L24"/>
    <mergeCell ref="D26:L26"/>
    <mergeCell ref="D30:L30"/>
    <mergeCell ref="D31:L31"/>
    <mergeCell ref="D37:L37"/>
    <mergeCell ref="D38:L38"/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</mergeCells>
  <pageMargins left="0.25" right="0.25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82275-7E59-440F-95B0-28B7F4C8A94B}">
  <sheetPr>
    <tabColor rgb="FFFFFF00"/>
  </sheetPr>
  <dimension ref="B1:P905"/>
  <sheetViews>
    <sheetView workbookViewId="0">
      <selection activeCell="B5" sqref="B5:L5"/>
    </sheetView>
  </sheetViews>
  <sheetFormatPr defaultRowHeight="12.75" x14ac:dyDescent="0.2"/>
  <cols>
    <col min="2" max="2" width="12.7109375" style="1" customWidth="1"/>
    <col min="3" max="3" width="15.85546875" style="1" bestFit="1" customWidth="1"/>
    <col min="4" max="4" width="10.42578125" style="1" bestFit="1" customWidth="1"/>
    <col min="5" max="5" width="10.85546875" style="1" bestFit="1" customWidth="1"/>
    <col min="6" max="6" width="11" style="1" bestFit="1" customWidth="1"/>
    <col min="7" max="8" width="14.140625" style="1" bestFit="1" customWidth="1"/>
    <col min="9" max="9" width="14.140625" style="2" bestFit="1" customWidth="1"/>
    <col min="10" max="11" width="11.42578125" style="2" bestFit="1" customWidth="1"/>
    <col min="12" max="12" width="11.42578125" style="1" bestFit="1" customWidth="1"/>
    <col min="13" max="13" width="5.140625" customWidth="1"/>
    <col min="14" max="14" width="4.42578125" customWidth="1"/>
    <col min="15" max="15" width="11.85546875" bestFit="1" customWidth="1"/>
    <col min="16" max="16" width="3" bestFit="1" customWidth="1"/>
  </cols>
  <sheetData>
    <row r="1" spans="2:16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6" ht="23.25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2:16" ht="20.25" x14ac:dyDescent="0.2">
      <c r="B3" s="96" t="s">
        <v>15</v>
      </c>
      <c r="C3" s="164"/>
      <c r="D3" s="164"/>
      <c r="E3" s="164"/>
      <c r="F3" s="164"/>
      <c r="G3" s="164"/>
      <c r="H3" s="164"/>
      <c r="I3" s="164"/>
      <c r="J3" s="164"/>
      <c r="K3" s="164"/>
      <c r="L3" s="98"/>
    </row>
    <row r="4" spans="2:16" ht="19.5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</row>
    <row r="5" spans="2:16" ht="24" thickBot="1" x14ac:dyDescent="0.25">
      <c r="B5" s="116" t="s">
        <v>81</v>
      </c>
      <c r="C5" s="117"/>
      <c r="D5" s="117"/>
      <c r="E5" s="117"/>
      <c r="F5" s="117"/>
      <c r="G5" s="117"/>
      <c r="H5" s="117"/>
      <c r="I5" s="117"/>
      <c r="J5" s="117"/>
      <c r="K5" s="117"/>
      <c r="L5" s="118"/>
    </row>
    <row r="6" spans="2:16" x14ac:dyDescent="0.2">
      <c r="B6" s="165" t="s">
        <v>13</v>
      </c>
      <c r="C6" s="166"/>
      <c r="D6" s="167" t="s">
        <v>82</v>
      </c>
      <c r="E6" s="168" t="s">
        <v>83</v>
      </c>
      <c r="F6" s="168"/>
      <c r="G6" s="168"/>
      <c r="H6" s="169" t="s">
        <v>84</v>
      </c>
      <c r="I6" s="170" t="s">
        <v>85</v>
      </c>
      <c r="J6" s="171" t="s">
        <v>86</v>
      </c>
      <c r="K6" s="172"/>
      <c r="L6" s="173"/>
    </row>
    <row r="7" spans="2:16" ht="24" x14ac:dyDescent="0.2">
      <c r="B7" s="174"/>
      <c r="C7" s="175"/>
      <c r="D7" s="176"/>
      <c r="E7" s="177" t="s">
        <v>87</v>
      </c>
      <c r="F7" s="177" t="s">
        <v>88</v>
      </c>
      <c r="G7" s="177" t="s">
        <v>89</v>
      </c>
      <c r="H7" s="178"/>
      <c r="I7" s="179"/>
      <c r="J7" s="180"/>
      <c r="K7" s="181"/>
      <c r="L7" s="182"/>
    </row>
    <row r="8" spans="2:16" ht="36.75" thickBot="1" x14ac:dyDescent="0.25">
      <c r="B8" s="151" t="s">
        <v>14</v>
      </c>
      <c r="C8" s="152"/>
      <c r="D8" s="183" t="s">
        <v>90</v>
      </c>
      <c r="E8" s="183" t="s">
        <v>91</v>
      </c>
      <c r="F8" s="183" t="s">
        <v>92</v>
      </c>
      <c r="G8" s="183" t="s">
        <v>93</v>
      </c>
      <c r="H8" s="183" t="s">
        <v>94</v>
      </c>
      <c r="I8" s="183" t="s">
        <v>21</v>
      </c>
      <c r="J8" s="180"/>
      <c r="K8" s="181"/>
      <c r="L8" s="182"/>
    </row>
    <row r="9" spans="2:16" ht="36.75" customHeight="1" thickBot="1" x14ac:dyDescent="0.25">
      <c r="B9" s="184" t="s">
        <v>95</v>
      </c>
      <c r="C9" s="185"/>
      <c r="D9" s="185"/>
      <c r="E9" s="185"/>
      <c r="F9" s="185"/>
      <c r="G9" s="185"/>
      <c r="H9" s="185"/>
      <c r="I9" s="185"/>
      <c r="J9" s="185"/>
      <c r="K9" s="185"/>
      <c r="L9" s="186"/>
    </row>
    <row r="10" spans="2:16" x14ac:dyDescent="0.2">
      <c r="B10" s="153" t="s">
        <v>17</v>
      </c>
      <c r="C10" s="154"/>
      <c r="D10" s="72" t="s">
        <v>96</v>
      </c>
      <c r="E10" s="72" t="s">
        <v>97</v>
      </c>
      <c r="F10" s="72" t="s">
        <v>98</v>
      </c>
      <c r="G10" s="72" t="s">
        <v>99</v>
      </c>
      <c r="H10" s="72" t="s">
        <v>100</v>
      </c>
      <c r="I10" s="72" t="s">
        <v>101</v>
      </c>
      <c r="J10" s="72" t="s">
        <v>102</v>
      </c>
      <c r="K10" s="92" t="s">
        <v>103</v>
      </c>
      <c r="L10" s="74" t="s">
        <v>104</v>
      </c>
    </row>
    <row r="11" spans="2:16" x14ac:dyDescent="0.2">
      <c r="B11" s="33" t="s">
        <v>6</v>
      </c>
      <c r="C11" s="34">
        <v>43375</v>
      </c>
      <c r="D11" s="187" t="s">
        <v>105</v>
      </c>
      <c r="E11" s="187" t="s">
        <v>105</v>
      </c>
      <c r="F11" s="188" t="s">
        <v>106</v>
      </c>
      <c r="G11" s="188" t="s">
        <v>106</v>
      </c>
      <c r="H11" s="91" t="s">
        <v>107</v>
      </c>
      <c r="I11" s="91" t="s">
        <v>107</v>
      </c>
      <c r="J11" s="48"/>
      <c r="K11" s="189" t="s">
        <v>108</v>
      </c>
      <c r="L11" s="190" t="s">
        <v>108</v>
      </c>
      <c r="O11" s="191" t="s">
        <v>109</v>
      </c>
      <c r="P11">
        <f>COUNTIF(D11:L71,E53)</f>
        <v>35</v>
      </c>
    </row>
    <row r="12" spans="2:16" x14ac:dyDescent="0.2">
      <c r="B12" s="33" t="s">
        <v>7</v>
      </c>
      <c r="C12" s="34">
        <v>43376</v>
      </c>
      <c r="D12" s="187" t="s">
        <v>105</v>
      </c>
      <c r="E12" s="187" t="s">
        <v>105</v>
      </c>
      <c r="F12" s="188" t="s">
        <v>106</v>
      </c>
      <c r="G12" s="188" t="s">
        <v>106</v>
      </c>
      <c r="H12" s="91" t="s">
        <v>107</v>
      </c>
      <c r="I12" s="91" t="s">
        <v>107</v>
      </c>
      <c r="J12" s="48"/>
      <c r="K12" s="189" t="s">
        <v>108</v>
      </c>
      <c r="L12" s="190" t="s">
        <v>108</v>
      </c>
      <c r="O12" s="191" t="s">
        <v>110</v>
      </c>
      <c r="P12">
        <f>COUNTIF(D11:L71,I11)</f>
        <v>28</v>
      </c>
    </row>
    <row r="13" spans="2:16" ht="24" x14ac:dyDescent="0.2">
      <c r="B13" s="33" t="s">
        <v>8</v>
      </c>
      <c r="C13" s="34">
        <v>43377</v>
      </c>
      <c r="D13" s="187" t="s">
        <v>105</v>
      </c>
      <c r="E13" s="187" t="s">
        <v>105</v>
      </c>
      <c r="F13" s="188" t="s">
        <v>106</v>
      </c>
      <c r="G13" s="188" t="s">
        <v>106</v>
      </c>
      <c r="H13" s="91" t="s">
        <v>107</v>
      </c>
      <c r="I13" s="91" t="s">
        <v>107</v>
      </c>
      <c r="J13" s="48"/>
      <c r="K13" s="189" t="s">
        <v>108</v>
      </c>
      <c r="L13" s="190" t="s">
        <v>108</v>
      </c>
      <c r="O13" s="191" t="s">
        <v>108</v>
      </c>
      <c r="P13">
        <f>COUNTIF(D11:L71,K11)</f>
        <v>49</v>
      </c>
    </row>
    <row r="14" spans="2:16" x14ac:dyDescent="0.2">
      <c r="B14" s="33" t="s">
        <v>9</v>
      </c>
      <c r="C14" s="34">
        <v>43378</v>
      </c>
      <c r="D14" s="187" t="s">
        <v>105</v>
      </c>
      <c r="E14" s="187" t="s">
        <v>105</v>
      </c>
      <c r="F14" s="188" t="s">
        <v>106</v>
      </c>
      <c r="G14" s="188" t="s">
        <v>106</v>
      </c>
      <c r="H14" s="91" t="s">
        <v>107</v>
      </c>
      <c r="I14" s="91" t="s">
        <v>107</v>
      </c>
      <c r="J14" s="48"/>
      <c r="K14" s="189" t="s">
        <v>108</v>
      </c>
      <c r="L14" s="190" t="s">
        <v>108</v>
      </c>
      <c r="O14" s="191" t="s">
        <v>111</v>
      </c>
      <c r="P14">
        <f>COUNTIF(D11:L71,G12)</f>
        <v>35</v>
      </c>
    </row>
    <row r="15" spans="2:16" x14ac:dyDescent="0.2">
      <c r="B15" s="33" t="s">
        <v>10</v>
      </c>
      <c r="C15" s="34">
        <v>43379</v>
      </c>
      <c r="D15" s="187" t="s">
        <v>105</v>
      </c>
      <c r="E15" s="187" t="s">
        <v>105</v>
      </c>
      <c r="F15" s="188" t="s">
        <v>106</v>
      </c>
      <c r="G15" s="188" t="s">
        <v>106</v>
      </c>
      <c r="H15" s="91" t="s">
        <v>107</v>
      </c>
      <c r="I15" s="91" t="s">
        <v>107</v>
      </c>
      <c r="J15" s="48"/>
      <c r="K15" s="189" t="s">
        <v>108</v>
      </c>
      <c r="L15" s="190" t="s">
        <v>108</v>
      </c>
    </row>
    <row r="16" spans="2:16" x14ac:dyDescent="0.2">
      <c r="B16" s="37" t="s">
        <v>11</v>
      </c>
      <c r="C16" s="38">
        <v>43380</v>
      </c>
      <c r="D16" s="155"/>
      <c r="E16" s="155"/>
      <c r="F16" s="155"/>
      <c r="G16" s="155"/>
      <c r="H16" s="155"/>
      <c r="I16" s="155"/>
      <c r="J16" s="155"/>
      <c r="K16" s="155"/>
      <c r="L16" s="156"/>
    </row>
    <row r="17" spans="2:12" ht="24" x14ac:dyDescent="0.2">
      <c r="B17" s="37" t="s">
        <v>12</v>
      </c>
      <c r="C17" s="38">
        <v>43381</v>
      </c>
      <c r="D17" s="155"/>
      <c r="E17" s="155"/>
      <c r="F17" s="155"/>
      <c r="G17" s="155"/>
      <c r="H17" s="155"/>
      <c r="I17" s="155"/>
      <c r="J17" s="155"/>
      <c r="K17" s="155"/>
      <c r="L17" s="156"/>
    </row>
    <row r="18" spans="2:12" x14ac:dyDescent="0.2">
      <c r="B18" s="33" t="s">
        <v>6</v>
      </c>
      <c r="C18" s="34">
        <v>43382</v>
      </c>
      <c r="D18" s="48"/>
      <c r="E18" s="48"/>
      <c r="F18" s="48"/>
      <c r="G18" s="48"/>
      <c r="H18" s="48"/>
      <c r="I18" s="48"/>
      <c r="J18" s="48"/>
      <c r="K18" s="48"/>
      <c r="L18" s="50"/>
    </row>
    <row r="19" spans="2:12" x14ac:dyDescent="0.2">
      <c r="B19" s="33" t="s">
        <v>7</v>
      </c>
      <c r="C19" s="34">
        <v>43383</v>
      </c>
      <c r="D19" s="48"/>
      <c r="E19" s="48"/>
      <c r="F19" s="48"/>
      <c r="G19" s="48"/>
      <c r="H19" s="48"/>
      <c r="I19" s="48"/>
      <c r="J19" s="48"/>
      <c r="K19" s="48"/>
      <c r="L19" s="50"/>
    </row>
    <row r="20" spans="2:12" ht="24" x14ac:dyDescent="0.2">
      <c r="B20" s="33" t="s">
        <v>8</v>
      </c>
      <c r="C20" s="34">
        <v>43384</v>
      </c>
      <c r="D20" s="48"/>
      <c r="E20" s="48"/>
      <c r="F20" s="48"/>
      <c r="G20" s="48"/>
      <c r="H20" s="48"/>
      <c r="I20" s="48"/>
      <c r="J20" s="48"/>
      <c r="K20" s="48"/>
      <c r="L20" s="50"/>
    </row>
    <row r="21" spans="2:12" x14ac:dyDescent="0.2">
      <c r="B21" s="33" t="s">
        <v>9</v>
      </c>
      <c r="C21" s="34">
        <v>43385</v>
      </c>
      <c r="D21" s="48"/>
      <c r="E21" s="48"/>
      <c r="F21" s="48"/>
      <c r="G21" s="48"/>
      <c r="H21" s="48"/>
      <c r="I21" s="48"/>
      <c r="J21" s="48"/>
      <c r="K21" s="48"/>
      <c r="L21" s="50"/>
    </row>
    <row r="22" spans="2:12" x14ac:dyDescent="0.2">
      <c r="B22" s="33" t="s">
        <v>10</v>
      </c>
      <c r="C22" s="34">
        <v>43386</v>
      </c>
      <c r="D22" s="48"/>
      <c r="E22" s="48"/>
      <c r="F22" s="48"/>
      <c r="G22" s="48"/>
      <c r="H22" s="48"/>
      <c r="I22" s="48"/>
      <c r="J22" s="48"/>
      <c r="K22" s="48"/>
      <c r="L22" s="50"/>
    </row>
    <row r="23" spans="2:12" x14ac:dyDescent="0.2">
      <c r="B23" s="37" t="s">
        <v>11</v>
      </c>
      <c r="C23" s="38">
        <v>43387</v>
      </c>
      <c r="D23" s="155"/>
      <c r="E23" s="155"/>
      <c r="F23" s="155"/>
      <c r="G23" s="155"/>
      <c r="H23" s="155"/>
      <c r="I23" s="155"/>
      <c r="J23" s="155"/>
      <c r="K23" s="155"/>
      <c r="L23" s="156"/>
    </row>
    <row r="24" spans="2:12" ht="24" x14ac:dyDescent="0.2">
      <c r="B24" s="37" t="s">
        <v>12</v>
      </c>
      <c r="C24" s="38">
        <v>43388</v>
      </c>
      <c r="D24" s="155"/>
      <c r="E24" s="155"/>
      <c r="F24" s="155"/>
      <c r="G24" s="155"/>
      <c r="H24" s="155"/>
      <c r="I24" s="155"/>
      <c r="J24" s="155"/>
      <c r="K24" s="155"/>
      <c r="L24" s="156"/>
    </row>
    <row r="25" spans="2:12" x14ac:dyDescent="0.2">
      <c r="B25" s="33" t="s">
        <v>6</v>
      </c>
      <c r="C25" s="34">
        <v>43389</v>
      </c>
      <c r="D25" s="187" t="s">
        <v>105</v>
      </c>
      <c r="E25" s="187" t="s">
        <v>105</v>
      </c>
      <c r="F25" s="188" t="s">
        <v>106</v>
      </c>
      <c r="G25" s="188" t="s">
        <v>106</v>
      </c>
      <c r="H25" s="91" t="s">
        <v>107</v>
      </c>
      <c r="I25" s="91" t="s">
        <v>107</v>
      </c>
      <c r="J25" s="48"/>
      <c r="K25" s="189" t="s">
        <v>108</v>
      </c>
      <c r="L25" s="190" t="s">
        <v>108</v>
      </c>
    </row>
    <row r="26" spans="2:12" x14ac:dyDescent="0.2">
      <c r="B26" s="33" t="s">
        <v>7</v>
      </c>
      <c r="C26" s="34">
        <v>43390</v>
      </c>
      <c r="D26" s="187" t="s">
        <v>105</v>
      </c>
      <c r="E26" s="187" t="s">
        <v>105</v>
      </c>
      <c r="F26" s="188" t="s">
        <v>106</v>
      </c>
      <c r="G26" s="188" t="s">
        <v>106</v>
      </c>
      <c r="H26" s="91" t="s">
        <v>107</v>
      </c>
      <c r="I26" s="91" t="s">
        <v>107</v>
      </c>
      <c r="J26" s="48"/>
      <c r="K26" s="189" t="s">
        <v>108</v>
      </c>
      <c r="L26" s="190" t="s">
        <v>108</v>
      </c>
    </row>
    <row r="27" spans="2:12" ht="24" x14ac:dyDescent="0.2">
      <c r="B27" s="33" t="s">
        <v>8</v>
      </c>
      <c r="C27" s="34">
        <v>43391</v>
      </c>
      <c r="D27" s="187" t="s">
        <v>105</v>
      </c>
      <c r="E27" s="187" t="s">
        <v>105</v>
      </c>
      <c r="F27" s="188" t="s">
        <v>106</v>
      </c>
      <c r="G27" s="188" t="s">
        <v>106</v>
      </c>
      <c r="H27" s="91" t="s">
        <v>107</v>
      </c>
      <c r="I27" s="91" t="s">
        <v>107</v>
      </c>
      <c r="J27" s="48"/>
      <c r="K27" s="189" t="s">
        <v>108</v>
      </c>
      <c r="L27" s="190" t="s">
        <v>108</v>
      </c>
    </row>
    <row r="28" spans="2:12" x14ac:dyDescent="0.2">
      <c r="B28" s="33" t="s">
        <v>9</v>
      </c>
      <c r="C28" s="34">
        <v>43392</v>
      </c>
      <c r="D28" s="187" t="s">
        <v>105</v>
      </c>
      <c r="E28" s="187" t="s">
        <v>105</v>
      </c>
      <c r="F28" s="188" t="s">
        <v>106</v>
      </c>
      <c r="G28" s="188" t="s">
        <v>106</v>
      </c>
      <c r="H28" s="91" t="s">
        <v>107</v>
      </c>
      <c r="I28" s="91" t="s">
        <v>107</v>
      </c>
      <c r="J28" s="48"/>
      <c r="K28" s="189" t="s">
        <v>108</v>
      </c>
      <c r="L28" s="190" t="s">
        <v>108</v>
      </c>
    </row>
    <row r="29" spans="2:12" x14ac:dyDescent="0.2">
      <c r="B29" s="33" t="s">
        <v>10</v>
      </c>
      <c r="C29" s="34">
        <v>43393</v>
      </c>
      <c r="D29" s="187" t="s">
        <v>105</v>
      </c>
      <c r="E29" s="187" t="s">
        <v>105</v>
      </c>
      <c r="F29" s="188" t="s">
        <v>106</v>
      </c>
      <c r="G29" s="188" t="s">
        <v>106</v>
      </c>
      <c r="H29" s="91" t="s">
        <v>107</v>
      </c>
      <c r="I29" s="91" t="s">
        <v>107</v>
      </c>
      <c r="J29" s="48"/>
      <c r="K29" s="189" t="s">
        <v>108</v>
      </c>
      <c r="L29" s="190" t="s">
        <v>108</v>
      </c>
    </row>
    <row r="30" spans="2:12" x14ac:dyDescent="0.2">
      <c r="B30" s="37" t="s">
        <v>11</v>
      </c>
      <c r="C30" s="38">
        <v>43394</v>
      </c>
      <c r="D30" s="155"/>
      <c r="E30" s="155"/>
      <c r="F30" s="155"/>
      <c r="G30" s="155"/>
      <c r="H30" s="155"/>
      <c r="I30" s="155"/>
      <c r="J30" s="155"/>
      <c r="K30" s="155"/>
      <c r="L30" s="156"/>
    </row>
    <row r="31" spans="2:12" ht="24" x14ac:dyDescent="0.2">
      <c r="B31" s="37" t="s">
        <v>12</v>
      </c>
      <c r="C31" s="38">
        <v>43395</v>
      </c>
      <c r="D31" s="155"/>
      <c r="E31" s="155"/>
      <c r="F31" s="155"/>
      <c r="G31" s="155"/>
      <c r="H31" s="155"/>
      <c r="I31" s="155"/>
      <c r="J31" s="155"/>
      <c r="K31" s="155"/>
      <c r="L31" s="156"/>
    </row>
    <row r="32" spans="2:12" x14ac:dyDescent="0.2">
      <c r="B32" s="39" t="s">
        <v>6</v>
      </c>
      <c r="C32" s="34">
        <v>43396</v>
      </c>
      <c r="D32" s="48"/>
      <c r="E32" s="48"/>
      <c r="F32" s="48"/>
      <c r="G32" s="48"/>
      <c r="H32" s="48"/>
      <c r="I32" s="48"/>
      <c r="J32" s="48"/>
      <c r="K32" s="48"/>
      <c r="L32" s="50"/>
    </row>
    <row r="33" spans="2:12" x14ac:dyDescent="0.2">
      <c r="B33" s="33" t="s">
        <v>7</v>
      </c>
      <c r="C33" s="34">
        <v>43397</v>
      </c>
      <c r="D33" s="48"/>
      <c r="E33" s="48"/>
      <c r="F33" s="48"/>
      <c r="G33" s="48"/>
      <c r="H33" s="48"/>
      <c r="I33" s="48"/>
      <c r="J33" s="48"/>
      <c r="K33" s="48"/>
      <c r="L33" s="50"/>
    </row>
    <row r="34" spans="2:12" ht="24" x14ac:dyDescent="0.2">
      <c r="B34" s="33" t="s">
        <v>8</v>
      </c>
      <c r="C34" s="34">
        <v>43398</v>
      </c>
      <c r="D34" s="48"/>
      <c r="E34" s="48"/>
      <c r="F34" s="48"/>
      <c r="G34" s="48"/>
      <c r="H34" s="48"/>
      <c r="I34" s="48"/>
      <c r="J34" s="48"/>
      <c r="K34" s="48"/>
      <c r="L34" s="50"/>
    </row>
    <row r="35" spans="2:12" x14ac:dyDescent="0.2">
      <c r="B35" s="33" t="s">
        <v>9</v>
      </c>
      <c r="C35" s="34">
        <v>43399</v>
      </c>
      <c r="D35" s="48"/>
      <c r="E35" s="48"/>
      <c r="F35" s="48"/>
      <c r="G35" s="48"/>
      <c r="H35" s="48"/>
      <c r="I35" s="48"/>
      <c r="J35" s="48"/>
      <c r="K35" s="48"/>
      <c r="L35" s="50"/>
    </row>
    <row r="36" spans="2:12" x14ac:dyDescent="0.2">
      <c r="B36" s="33" t="s">
        <v>10</v>
      </c>
      <c r="C36" s="34">
        <v>43400</v>
      </c>
      <c r="D36" s="48"/>
      <c r="E36" s="48"/>
      <c r="F36" s="48"/>
      <c r="G36" s="48"/>
      <c r="H36" s="48"/>
      <c r="I36" s="48"/>
      <c r="J36" s="48"/>
      <c r="K36" s="48"/>
      <c r="L36" s="50"/>
    </row>
    <row r="37" spans="2:12" x14ac:dyDescent="0.2">
      <c r="B37" s="37" t="s">
        <v>11</v>
      </c>
      <c r="C37" s="38">
        <v>43401</v>
      </c>
      <c r="D37" s="155"/>
      <c r="E37" s="155"/>
      <c r="F37" s="155"/>
      <c r="G37" s="155"/>
      <c r="H37" s="155"/>
      <c r="I37" s="155"/>
      <c r="J37" s="155"/>
      <c r="K37" s="155"/>
      <c r="L37" s="156"/>
    </row>
    <row r="38" spans="2:12" ht="24" x14ac:dyDescent="0.2">
      <c r="B38" s="37" t="s">
        <v>12</v>
      </c>
      <c r="C38" s="38">
        <v>43402</v>
      </c>
      <c r="D38" s="155"/>
      <c r="E38" s="155"/>
      <c r="F38" s="155"/>
      <c r="G38" s="155"/>
      <c r="H38" s="155"/>
      <c r="I38" s="155"/>
      <c r="J38" s="155"/>
      <c r="K38" s="155"/>
      <c r="L38" s="156"/>
    </row>
    <row r="39" spans="2:12" x14ac:dyDescent="0.2">
      <c r="B39" s="46" t="s">
        <v>6</v>
      </c>
      <c r="C39" s="47">
        <v>43403</v>
      </c>
      <c r="D39" s="160" t="s">
        <v>72</v>
      </c>
      <c r="E39" s="161"/>
      <c r="F39" s="161"/>
      <c r="G39" s="161"/>
      <c r="H39" s="161"/>
      <c r="I39" s="161"/>
      <c r="J39" s="161"/>
      <c r="K39" s="161"/>
      <c r="L39" s="162"/>
    </row>
    <row r="40" spans="2:12" x14ac:dyDescent="0.2">
      <c r="B40" s="37" t="s">
        <v>7</v>
      </c>
      <c r="C40" s="38">
        <v>43404</v>
      </c>
      <c r="D40" s="155"/>
      <c r="E40" s="155"/>
      <c r="F40" s="155"/>
      <c r="G40" s="155"/>
      <c r="H40" s="155"/>
      <c r="I40" s="155"/>
      <c r="J40" s="155"/>
      <c r="K40" s="155"/>
      <c r="L40" s="156"/>
    </row>
    <row r="41" spans="2:12" ht="24" x14ac:dyDescent="0.2">
      <c r="B41" s="33" t="s">
        <v>8</v>
      </c>
      <c r="C41" s="34">
        <v>43405</v>
      </c>
      <c r="D41" s="187" t="s">
        <v>105</v>
      </c>
      <c r="E41" s="187" t="s">
        <v>105</v>
      </c>
      <c r="F41" s="187" t="s">
        <v>105</v>
      </c>
      <c r="G41" s="188" t="s">
        <v>106</v>
      </c>
      <c r="H41" s="188" t="s">
        <v>106</v>
      </c>
      <c r="I41" s="48"/>
      <c r="J41" s="189" t="s">
        <v>108</v>
      </c>
      <c r="K41" s="189" t="s">
        <v>108</v>
      </c>
      <c r="L41" s="190" t="s">
        <v>108</v>
      </c>
    </row>
    <row r="42" spans="2:12" x14ac:dyDescent="0.2">
      <c r="B42" s="33" t="s">
        <v>9</v>
      </c>
      <c r="C42" s="34">
        <v>43406</v>
      </c>
      <c r="D42" s="187" t="s">
        <v>105</v>
      </c>
      <c r="E42" s="187" t="s">
        <v>105</v>
      </c>
      <c r="F42" s="188" t="s">
        <v>106</v>
      </c>
      <c r="G42" s="188" t="s">
        <v>106</v>
      </c>
      <c r="H42" s="188" t="s">
        <v>106</v>
      </c>
      <c r="I42" s="48"/>
      <c r="J42" s="189" t="s">
        <v>108</v>
      </c>
      <c r="K42" s="189" t="s">
        <v>108</v>
      </c>
      <c r="L42" s="190" t="s">
        <v>108</v>
      </c>
    </row>
    <row r="43" spans="2:12" x14ac:dyDescent="0.2">
      <c r="B43" s="33" t="s">
        <v>10</v>
      </c>
      <c r="C43" s="34">
        <v>43407</v>
      </c>
      <c r="D43" s="187" t="s">
        <v>105</v>
      </c>
      <c r="E43" s="187" t="s">
        <v>105</v>
      </c>
      <c r="F43" s="188" t="s">
        <v>106</v>
      </c>
      <c r="G43" s="188" t="s">
        <v>106</v>
      </c>
      <c r="H43" s="188" t="s">
        <v>106</v>
      </c>
      <c r="I43" s="48"/>
      <c r="J43" s="189" t="s">
        <v>108</v>
      </c>
      <c r="K43" s="189" t="s">
        <v>108</v>
      </c>
      <c r="L43" s="190" t="s">
        <v>108</v>
      </c>
    </row>
    <row r="44" spans="2:12" x14ac:dyDescent="0.2">
      <c r="B44" s="37" t="s">
        <v>11</v>
      </c>
      <c r="C44" s="38">
        <v>43408</v>
      </c>
      <c r="D44" s="155"/>
      <c r="E44" s="155"/>
      <c r="F44" s="155"/>
      <c r="G44" s="155"/>
      <c r="H44" s="155"/>
      <c r="I44" s="155"/>
      <c r="J44" s="155"/>
      <c r="K44" s="155"/>
      <c r="L44" s="156"/>
    </row>
    <row r="45" spans="2:12" ht="24" x14ac:dyDescent="0.2">
      <c r="B45" s="37" t="s">
        <v>12</v>
      </c>
      <c r="C45" s="38">
        <v>43409</v>
      </c>
      <c r="D45" s="155"/>
      <c r="E45" s="155"/>
      <c r="F45" s="155"/>
      <c r="G45" s="155"/>
      <c r="H45" s="155"/>
      <c r="I45" s="155"/>
      <c r="J45" s="155"/>
      <c r="K45" s="155"/>
      <c r="L45" s="156"/>
    </row>
    <row r="46" spans="2:12" x14ac:dyDescent="0.2">
      <c r="B46" s="33" t="s">
        <v>6</v>
      </c>
      <c r="C46" s="34">
        <v>43410</v>
      </c>
      <c r="D46" s="48"/>
      <c r="E46" s="48"/>
      <c r="F46" s="48"/>
      <c r="G46" s="48"/>
      <c r="H46" s="48"/>
      <c r="I46" s="48"/>
      <c r="J46" s="48"/>
      <c r="K46" s="48"/>
      <c r="L46" s="50"/>
    </row>
    <row r="47" spans="2:12" x14ac:dyDescent="0.2">
      <c r="B47" s="33" t="s">
        <v>7</v>
      </c>
      <c r="C47" s="34">
        <v>43411</v>
      </c>
      <c r="D47" s="48"/>
      <c r="E47" s="48"/>
      <c r="F47" s="48"/>
      <c r="G47" s="48"/>
      <c r="H47" s="48"/>
      <c r="I47" s="48"/>
      <c r="J47" s="48"/>
      <c r="K47" s="48"/>
      <c r="L47" s="50"/>
    </row>
    <row r="48" spans="2:12" ht="24" x14ac:dyDescent="0.2">
      <c r="B48" s="33" t="s">
        <v>8</v>
      </c>
      <c r="C48" s="34">
        <v>43412</v>
      </c>
      <c r="D48" s="48"/>
      <c r="E48" s="48"/>
      <c r="F48" s="48"/>
      <c r="G48" s="48"/>
      <c r="H48" s="48"/>
      <c r="I48" s="48"/>
      <c r="J48" s="48"/>
      <c r="K48" s="48"/>
      <c r="L48" s="50"/>
    </row>
    <row r="49" spans="2:12" x14ac:dyDescent="0.2">
      <c r="B49" s="33" t="s">
        <v>9</v>
      </c>
      <c r="C49" s="34">
        <v>43413</v>
      </c>
      <c r="D49" s="48"/>
      <c r="E49" s="48"/>
      <c r="F49" s="48"/>
      <c r="G49" s="48"/>
      <c r="H49" s="48"/>
      <c r="I49" s="48"/>
      <c r="J49" s="48"/>
      <c r="K49" s="48"/>
      <c r="L49" s="50"/>
    </row>
    <row r="50" spans="2:12" x14ac:dyDescent="0.2">
      <c r="B50" s="33" t="s">
        <v>10</v>
      </c>
      <c r="C50" s="34">
        <v>43414</v>
      </c>
      <c r="D50" s="48"/>
      <c r="E50" s="48"/>
      <c r="F50" s="48"/>
      <c r="G50" s="48"/>
      <c r="H50" s="48"/>
      <c r="I50" s="48"/>
      <c r="J50" s="48"/>
      <c r="K50" s="48"/>
      <c r="L50" s="50"/>
    </row>
    <row r="51" spans="2:12" x14ac:dyDescent="0.2">
      <c r="B51" s="37" t="s">
        <v>11</v>
      </c>
      <c r="C51" s="38">
        <v>43415</v>
      </c>
      <c r="D51" s="155"/>
      <c r="E51" s="155"/>
      <c r="F51" s="155"/>
      <c r="G51" s="155"/>
      <c r="H51" s="155"/>
      <c r="I51" s="155"/>
      <c r="J51" s="155"/>
      <c r="K51" s="155"/>
      <c r="L51" s="156"/>
    </row>
    <row r="52" spans="2:12" ht="24" x14ac:dyDescent="0.2">
      <c r="B52" s="37" t="s">
        <v>12</v>
      </c>
      <c r="C52" s="38">
        <v>43416</v>
      </c>
      <c r="D52" s="155"/>
      <c r="E52" s="155"/>
      <c r="F52" s="155"/>
      <c r="G52" s="155"/>
      <c r="H52" s="155"/>
      <c r="I52" s="155"/>
      <c r="J52" s="155"/>
      <c r="K52" s="155"/>
      <c r="L52" s="156"/>
    </row>
    <row r="53" spans="2:12" x14ac:dyDescent="0.2">
      <c r="B53" s="33" t="s">
        <v>6</v>
      </c>
      <c r="C53" s="34">
        <v>43417</v>
      </c>
      <c r="D53" s="48"/>
      <c r="E53" s="187" t="s">
        <v>105</v>
      </c>
      <c r="F53" s="187" t="s">
        <v>105</v>
      </c>
      <c r="G53" s="91" t="s">
        <v>107</v>
      </c>
      <c r="H53" s="91" t="s">
        <v>107</v>
      </c>
      <c r="I53" s="48"/>
      <c r="J53" s="189" t="s">
        <v>108</v>
      </c>
      <c r="K53" s="189" t="s">
        <v>108</v>
      </c>
      <c r="L53" s="190" t="s">
        <v>108</v>
      </c>
    </row>
    <row r="54" spans="2:12" x14ac:dyDescent="0.2">
      <c r="B54" s="33" t="s">
        <v>7</v>
      </c>
      <c r="C54" s="34">
        <v>43418</v>
      </c>
      <c r="D54" s="48"/>
      <c r="E54" s="187" t="s">
        <v>105</v>
      </c>
      <c r="F54" s="187" t="s">
        <v>105</v>
      </c>
      <c r="G54" s="91" t="s">
        <v>107</v>
      </c>
      <c r="H54" s="91" t="s">
        <v>107</v>
      </c>
      <c r="I54" s="48"/>
      <c r="J54" s="189" t="s">
        <v>108</v>
      </c>
      <c r="K54" s="189" t="s">
        <v>108</v>
      </c>
      <c r="L54" s="190" t="s">
        <v>108</v>
      </c>
    </row>
    <row r="55" spans="2:12" ht="24" x14ac:dyDescent="0.2">
      <c r="B55" s="33" t="s">
        <v>8</v>
      </c>
      <c r="C55" s="34">
        <v>43419</v>
      </c>
      <c r="D55" s="48"/>
      <c r="E55" s="187" t="s">
        <v>105</v>
      </c>
      <c r="F55" s="187" t="s">
        <v>105</v>
      </c>
      <c r="G55" s="91" t="s">
        <v>107</v>
      </c>
      <c r="H55" s="91" t="s">
        <v>107</v>
      </c>
      <c r="I55" s="48"/>
      <c r="J55" s="189" t="s">
        <v>108</v>
      </c>
      <c r="K55" s="189" t="s">
        <v>108</v>
      </c>
      <c r="L55" s="190" t="s">
        <v>108</v>
      </c>
    </row>
    <row r="56" spans="2:12" x14ac:dyDescent="0.2">
      <c r="B56" s="33" t="s">
        <v>9</v>
      </c>
      <c r="C56" s="34">
        <v>43420</v>
      </c>
      <c r="D56" s="48"/>
      <c r="E56" s="187" t="s">
        <v>105</v>
      </c>
      <c r="F56" s="187" t="s">
        <v>105</v>
      </c>
      <c r="G56" s="91" t="s">
        <v>107</v>
      </c>
      <c r="H56" s="91" t="s">
        <v>107</v>
      </c>
      <c r="I56" s="48"/>
      <c r="J56" s="189" t="s">
        <v>108</v>
      </c>
      <c r="K56" s="189" t="s">
        <v>108</v>
      </c>
      <c r="L56" s="190" t="s">
        <v>108</v>
      </c>
    </row>
    <row r="57" spans="2:12" x14ac:dyDescent="0.2">
      <c r="B57" s="33" t="s">
        <v>10</v>
      </c>
      <c r="C57" s="34">
        <v>43421</v>
      </c>
      <c r="D57" s="48"/>
      <c r="E57" s="48"/>
      <c r="F57" s="188" t="s">
        <v>106</v>
      </c>
      <c r="G57" s="188" t="s">
        <v>106</v>
      </c>
      <c r="H57" s="188" t="s">
        <v>106</v>
      </c>
      <c r="I57" s="48"/>
      <c r="J57" s="189" t="s">
        <v>108</v>
      </c>
      <c r="K57" s="189" t="s">
        <v>108</v>
      </c>
      <c r="L57" s="190" t="s">
        <v>108</v>
      </c>
    </row>
    <row r="58" spans="2:12" x14ac:dyDescent="0.2">
      <c r="B58" s="37" t="s">
        <v>11</v>
      </c>
      <c r="C58" s="38">
        <v>43422</v>
      </c>
      <c r="D58" s="155"/>
      <c r="E58" s="155"/>
      <c r="F58" s="155"/>
      <c r="G58" s="155"/>
      <c r="H58" s="155"/>
      <c r="I58" s="155"/>
      <c r="J58" s="155"/>
      <c r="K58" s="155"/>
      <c r="L58" s="156"/>
    </row>
    <row r="59" spans="2:12" ht="24" x14ac:dyDescent="0.2">
      <c r="B59" s="37" t="s">
        <v>12</v>
      </c>
      <c r="C59" s="38">
        <v>43423</v>
      </c>
      <c r="D59" s="155"/>
      <c r="E59" s="155"/>
      <c r="F59" s="155"/>
      <c r="G59" s="155"/>
      <c r="H59" s="155"/>
      <c r="I59" s="155"/>
      <c r="J59" s="155"/>
      <c r="K59" s="155"/>
      <c r="L59" s="156"/>
    </row>
    <row r="60" spans="2:12" x14ac:dyDescent="0.2">
      <c r="B60" s="33" t="s">
        <v>6</v>
      </c>
      <c r="C60" s="34">
        <v>43424</v>
      </c>
      <c r="D60" s="48"/>
      <c r="E60" s="48"/>
      <c r="F60" s="48"/>
      <c r="G60" s="48"/>
      <c r="H60" s="48"/>
      <c r="I60" s="48"/>
      <c r="J60" s="48"/>
      <c r="K60" s="48"/>
      <c r="L60" s="50"/>
    </row>
    <row r="61" spans="2:12" x14ac:dyDescent="0.2">
      <c r="B61" s="33" t="s">
        <v>7</v>
      </c>
      <c r="C61" s="34">
        <v>43425</v>
      </c>
      <c r="D61" s="48"/>
      <c r="E61" s="48"/>
      <c r="F61" s="48"/>
      <c r="G61" s="48"/>
      <c r="H61" s="48"/>
      <c r="I61" s="48"/>
      <c r="J61" s="48"/>
      <c r="K61" s="48"/>
      <c r="L61" s="50"/>
    </row>
    <row r="62" spans="2:12" ht="24" x14ac:dyDescent="0.2">
      <c r="B62" s="33" t="s">
        <v>8</v>
      </c>
      <c r="C62" s="34">
        <v>43426</v>
      </c>
      <c r="D62" s="48"/>
      <c r="E62" s="48"/>
      <c r="F62" s="48"/>
      <c r="G62" s="48"/>
      <c r="H62" s="48"/>
      <c r="I62" s="48"/>
      <c r="J62" s="48"/>
      <c r="K62" s="48"/>
      <c r="L62" s="50"/>
    </row>
    <row r="63" spans="2:12" x14ac:dyDescent="0.2">
      <c r="B63" s="33" t="s">
        <v>9</v>
      </c>
      <c r="C63" s="34">
        <v>43427</v>
      </c>
      <c r="D63" s="48"/>
      <c r="E63" s="48"/>
      <c r="F63" s="48"/>
      <c r="G63" s="48"/>
      <c r="H63" s="48"/>
      <c r="I63" s="48"/>
      <c r="J63" s="48"/>
      <c r="K63" s="48"/>
      <c r="L63" s="50"/>
    </row>
    <row r="64" spans="2:12" x14ac:dyDescent="0.2">
      <c r="B64" s="33" t="s">
        <v>10</v>
      </c>
      <c r="C64" s="34">
        <v>43428</v>
      </c>
      <c r="D64" s="48"/>
      <c r="E64" s="48"/>
      <c r="F64" s="48"/>
      <c r="G64" s="48"/>
      <c r="H64" s="48"/>
      <c r="I64" s="48"/>
      <c r="J64" s="48"/>
      <c r="K64" s="48"/>
      <c r="L64" s="50"/>
    </row>
    <row r="65" spans="2:12" x14ac:dyDescent="0.2">
      <c r="B65" s="37" t="s">
        <v>11</v>
      </c>
      <c r="C65" s="38">
        <v>43429</v>
      </c>
      <c r="D65" s="155"/>
      <c r="E65" s="155"/>
      <c r="F65" s="155"/>
      <c r="G65" s="155"/>
      <c r="H65" s="155"/>
      <c r="I65" s="155"/>
      <c r="J65" s="155"/>
      <c r="K65" s="155"/>
      <c r="L65" s="156"/>
    </row>
    <row r="66" spans="2:12" ht="24" x14ac:dyDescent="0.2">
      <c r="B66" s="37" t="s">
        <v>12</v>
      </c>
      <c r="C66" s="38">
        <v>43430</v>
      </c>
      <c r="D66" s="155"/>
      <c r="E66" s="155"/>
      <c r="F66" s="155"/>
      <c r="G66" s="155"/>
      <c r="H66" s="155"/>
      <c r="I66" s="155"/>
      <c r="J66" s="155"/>
      <c r="K66" s="155"/>
      <c r="L66" s="156"/>
    </row>
    <row r="67" spans="2:12" x14ac:dyDescent="0.2">
      <c r="B67" s="33" t="s">
        <v>6</v>
      </c>
      <c r="C67" s="34">
        <v>43431</v>
      </c>
      <c r="D67" s="48"/>
      <c r="E67" s="48"/>
      <c r="F67" s="48"/>
      <c r="G67" s="188" t="s">
        <v>106</v>
      </c>
      <c r="H67" s="188" t="s">
        <v>106</v>
      </c>
      <c r="I67" s="48"/>
      <c r="J67" s="189" t="s">
        <v>108</v>
      </c>
      <c r="K67" s="189" t="s">
        <v>108</v>
      </c>
      <c r="L67" s="190" t="s">
        <v>108</v>
      </c>
    </row>
    <row r="68" spans="2:12" x14ac:dyDescent="0.2">
      <c r="B68" s="33" t="s">
        <v>7</v>
      </c>
      <c r="C68" s="34">
        <v>43432</v>
      </c>
      <c r="D68" s="48"/>
      <c r="E68" s="48"/>
      <c r="F68" s="48"/>
      <c r="G68" s="188" t="s">
        <v>106</v>
      </c>
      <c r="H68" s="188" t="s">
        <v>106</v>
      </c>
      <c r="I68" s="48"/>
      <c r="J68" s="189" t="s">
        <v>108</v>
      </c>
      <c r="K68" s="189" t="s">
        <v>108</v>
      </c>
      <c r="L68" s="50"/>
    </row>
    <row r="69" spans="2:12" ht="24" x14ac:dyDescent="0.2">
      <c r="B69" s="39" t="s">
        <v>8</v>
      </c>
      <c r="C69" s="34">
        <v>43433</v>
      </c>
      <c r="D69" s="48"/>
      <c r="E69" s="48"/>
      <c r="F69" s="48"/>
      <c r="G69" s="48"/>
      <c r="H69" s="48"/>
      <c r="I69" s="48"/>
      <c r="J69" s="48"/>
      <c r="K69" s="48"/>
      <c r="L69" s="50"/>
    </row>
    <row r="70" spans="2:12" x14ac:dyDescent="0.2">
      <c r="B70" s="33" t="s">
        <v>9</v>
      </c>
      <c r="C70" s="34">
        <v>43434</v>
      </c>
      <c r="D70" s="48"/>
      <c r="E70" s="48"/>
      <c r="F70" s="48"/>
      <c r="G70" s="48"/>
      <c r="H70" s="48"/>
      <c r="I70" s="48"/>
      <c r="J70" s="48"/>
      <c r="K70" s="48"/>
      <c r="L70" s="50"/>
    </row>
    <row r="71" spans="2:12" ht="13.5" thickBot="1" x14ac:dyDescent="0.25">
      <c r="B71" s="192" t="s">
        <v>10</v>
      </c>
      <c r="C71" s="83">
        <v>43435</v>
      </c>
      <c r="D71" s="84"/>
      <c r="E71" s="84"/>
      <c r="F71" s="84"/>
      <c r="G71" s="84"/>
      <c r="H71" s="84"/>
      <c r="I71" s="84"/>
      <c r="J71" s="84"/>
      <c r="K71" s="84"/>
      <c r="L71" s="193"/>
    </row>
    <row r="72" spans="2:12" x14ac:dyDescent="0.2">
      <c r="B72" s="194" t="s">
        <v>112</v>
      </c>
      <c r="C72" s="195"/>
      <c r="D72" s="195"/>
      <c r="E72" s="195"/>
      <c r="F72" s="195"/>
      <c r="G72" s="195"/>
      <c r="H72" s="195"/>
      <c r="I72" s="195"/>
      <c r="J72" s="195"/>
      <c r="K72" s="195"/>
      <c r="L72" s="196"/>
    </row>
    <row r="73" spans="2:12" ht="13.5" thickBot="1" x14ac:dyDescent="0.25">
      <c r="B73" s="197"/>
      <c r="C73" s="198"/>
      <c r="D73" s="198"/>
      <c r="E73" s="198"/>
      <c r="F73" s="198"/>
      <c r="G73" s="198"/>
      <c r="H73" s="198"/>
      <c r="I73" s="198"/>
      <c r="J73" s="198"/>
      <c r="K73" s="198"/>
      <c r="L73" s="199"/>
    </row>
    <row r="74" spans="2:12" x14ac:dyDescent="0.2">
      <c r="B74" s="194" t="s">
        <v>59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6"/>
    </row>
    <row r="75" spans="2:12" ht="13.5" thickBot="1" x14ac:dyDescent="0.25">
      <c r="B75" s="197"/>
      <c r="C75" s="198"/>
      <c r="D75" s="198"/>
      <c r="E75" s="198"/>
      <c r="F75" s="198"/>
      <c r="G75" s="198"/>
      <c r="H75" s="198"/>
      <c r="I75" s="198"/>
      <c r="J75" s="198"/>
      <c r="K75" s="198"/>
      <c r="L75" s="199"/>
    </row>
    <row r="76" spans="2:12" x14ac:dyDescent="0.2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</row>
    <row r="77" spans="2:12" x14ac:dyDescent="0.2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</row>
    <row r="78" spans="2:12" x14ac:dyDescent="0.2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</row>
    <row r="79" spans="2:12" x14ac:dyDescent="0.2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</row>
    <row r="80" spans="2:12" x14ac:dyDescent="0.2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</row>
    <row r="81" spans="2:12" x14ac:dyDescent="0.2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</row>
    <row r="82" spans="2:12" x14ac:dyDescent="0.2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</row>
    <row r="83" spans="2:12" x14ac:dyDescent="0.2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</row>
    <row r="84" spans="2:12" x14ac:dyDescent="0.2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</row>
    <row r="85" spans="2:12" x14ac:dyDescent="0.2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</row>
    <row r="86" spans="2:12" x14ac:dyDescent="0.2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</row>
    <row r="87" spans="2:12" x14ac:dyDescent="0.2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</row>
    <row r="88" spans="2:12" x14ac:dyDescent="0.2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</row>
    <row r="89" spans="2:12" x14ac:dyDescent="0.2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</row>
    <row r="90" spans="2:12" x14ac:dyDescent="0.2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2:12" x14ac:dyDescent="0.2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2:12" x14ac:dyDescent="0.2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2:12" x14ac:dyDescent="0.2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2:12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2:12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2:12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</row>
    <row r="97" spans="2:12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</row>
    <row r="98" spans="2:12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</row>
    <row r="99" spans="2:12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2:12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</row>
    <row r="101" spans="2:12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</row>
    <row r="102" spans="2:12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2:12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2:12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</row>
    <row r="105" spans="2:12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</row>
    <row r="106" spans="2:12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2:12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</row>
    <row r="108" spans="2:12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</row>
    <row r="109" spans="2:12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2:12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2:12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2" spans="2:12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  <row r="113" spans="2:12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2:12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</row>
    <row r="115" spans="2:12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2:12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2:12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2:12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2:12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</row>
    <row r="120" spans="2:12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</row>
    <row r="121" spans="2:12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</row>
    <row r="122" spans="2:12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</row>
    <row r="123" spans="2:12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</row>
    <row r="124" spans="2:12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</row>
    <row r="125" spans="2:12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</row>
    <row r="126" spans="2:12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</row>
    <row r="127" spans="2:12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</row>
    <row r="128" spans="2:12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</row>
    <row r="129" spans="2:12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/>
    </row>
    <row r="130" spans="2:12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/>
    </row>
    <row r="131" spans="2:12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/>
    </row>
    <row r="132" spans="2:12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/>
    </row>
    <row r="133" spans="2:12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/>
    </row>
    <row r="134" spans="2:12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/>
    </row>
    <row r="135" spans="2:12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/>
    </row>
    <row r="136" spans="2:12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/>
    </row>
    <row r="137" spans="2:12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/>
    </row>
    <row r="138" spans="2:12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/>
    </row>
    <row r="139" spans="2:12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/>
    </row>
    <row r="140" spans="2:12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/>
    </row>
    <row r="141" spans="2:12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/>
    </row>
    <row r="142" spans="2:12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/>
    </row>
    <row r="143" spans="2:12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/>
    </row>
    <row r="144" spans="2:12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/>
    </row>
    <row r="145" spans="2:12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/>
    </row>
    <row r="146" spans="2:12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/>
    </row>
    <row r="147" spans="2:12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/>
    </row>
    <row r="148" spans="2:12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/>
    </row>
    <row r="149" spans="2:12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/>
    </row>
    <row r="150" spans="2:12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/>
    </row>
    <row r="151" spans="2:12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/>
    </row>
    <row r="152" spans="2:12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  <row r="498" spans="2:12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</row>
    <row r="499" spans="2:12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</row>
    <row r="500" spans="2:12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</row>
    <row r="501" spans="2:12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</row>
    <row r="502" spans="2:12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</row>
    <row r="503" spans="2:12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</row>
    <row r="504" spans="2:12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</row>
    <row r="505" spans="2:12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</row>
    <row r="506" spans="2:12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</row>
    <row r="507" spans="2:12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</row>
    <row r="508" spans="2:12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</row>
    <row r="509" spans="2:12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</row>
    <row r="510" spans="2:12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</row>
    <row r="511" spans="2:12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</row>
    <row r="512" spans="2:12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</row>
    <row r="513" spans="2:12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</row>
    <row r="514" spans="2:12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</row>
    <row r="515" spans="2:12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</row>
    <row r="516" spans="2:12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2:12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2:12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2:12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2:12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2:12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2" spans="2:12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</row>
    <row r="523" spans="2:12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2:12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2:12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2:12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2:12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2:12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2:12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</row>
    <row r="530" spans="2:12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</row>
    <row r="531" spans="2:12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</row>
    <row r="532" spans="2:12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</row>
    <row r="533" spans="2:12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</row>
    <row r="534" spans="2:12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</row>
    <row r="535" spans="2:12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</row>
    <row r="536" spans="2:12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</row>
    <row r="537" spans="2:12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</row>
    <row r="538" spans="2:12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</row>
    <row r="539" spans="2:12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</row>
    <row r="540" spans="2:12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</row>
    <row r="541" spans="2:12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</row>
    <row r="542" spans="2:12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</row>
    <row r="543" spans="2:12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</row>
    <row r="544" spans="2:12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</row>
    <row r="545" spans="2:12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</row>
    <row r="546" spans="2:12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</row>
    <row r="547" spans="2:12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</row>
    <row r="548" spans="2:12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</row>
    <row r="549" spans="2:12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</row>
    <row r="550" spans="2:12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</row>
    <row r="551" spans="2:12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</row>
    <row r="552" spans="2:12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</row>
    <row r="553" spans="2:12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</row>
    <row r="554" spans="2:12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</row>
    <row r="555" spans="2:12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</row>
    <row r="556" spans="2:12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</row>
    <row r="557" spans="2:12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</row>
    <row r="558" spans="2:12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</row>
    <row r="559" spans="2:12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</row>
    <row r="560" spans="2:12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</row>
    <row r="561" spans="2:12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</row>
    <row r="562" spans="2:12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</row>
    <row r="563" spans="2:12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</row>
    <row r="564" spans="2:12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</row>
    <row r="565" spans="2:12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</row>
    <row r="566" spans="2:12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</row>
    <row r="567" spans="2:12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</row>
    <row r="568" spans="2:12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</row>
    <row r="569" spans="2:12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</row>
    <row r="570" spans="2:12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</row>
    <row r="571" spans="2:12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</row>
    <row r="572" spans="2:12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</row>
    <row r="573" spans="2:12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</row>
    <row r="574" spans="2:12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</row>
    <row r="575" spans="2:12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</row>
    <row r="576" spans="2:12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</row>
    <row r="577" spans="2:12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</row>
    <row r="578" spans="2:12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</row>
    <row r="579" spans="2:12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</row>
    <row r="580" spans="2:12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</row>
    <row r="581" spans="2:12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</row>
    <row r="582" spans="2:12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</row>
    <row r="583" spans="2:12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</row>
    <row r="584" spans="2:12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</row>
    <row r="585" spans="2:12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</row>
    <row r="586" spans="2:12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</row>
    <row r="587" spans="2:12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</row>
    <row r="588" spans="2:12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</row>
    <row r="589" spans="2:12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</row>
    <row r="590" spans="2:12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</row>
    <row r="591" spans="2:12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</row>
    <row r="592" spans="2:12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</row>
    <row r="593" spans="2:12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</row>
    <row r="594" spans="2:12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</row>
    <row r="595" spans="2:12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</row>
    <row r="596" spans="2:12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</row>
    <row r="597" spans="2:12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</row>
    <row r="598" spans="2:12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</row>
    <row r="599" spans="2:12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</row>
    <row r="600" spans="2:12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</row>
    <row r="601" spans="2:12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</row>
    <row r="602" spans="2:12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</row>
    <row r="603" spans="2:12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</row>
    <row r="604" spans="2:12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</row>
    <row r="605" spans="2:12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</row>
    <row r="606" spans="2:12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</row>
    <row r="607" spans="2:12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</row>
    <row r="608" spans="2:12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</row>
    <row r="609" spans="2:12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</row>
    <row r="610" spans="2:12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</row>
    <row r="611" spans="2:12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</row>
    <row r="612" spans="2:12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</row>
    <row r="613" spans="2:12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</row>
    <row r="614" spans="2:12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</row>
    <row r="615" spans="2:12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</row>
    <row r="616" spans="2:12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</row>
    <row r="617" spans="2:12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</row>
    <row r="618" spans="2:12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</row>
    <row r="619" spans="2:12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</row>
    <row r="620" spans="2:12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</row>
    <row r="621" spans="2:12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</row>
    <row r="622" spans="2:12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</row>
    <row r="623" spans="2:12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</row>
    <row r="624" spans="2:12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</row>
    <row r="625" spans="2:12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</row>
    <row r="626" spans="2:12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</row>
    <row r="627" spans="2:12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</row>
    <row r="628" spans="2:12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</row>
    <row r="629" spans="2:12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</row>
    <row r="630" spans="2:12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</row>
    <row r="631" spans="2:12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</row>
    <row r="632" spans="2:12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</row>
    <row r="633" spans="2:12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</row>
    <row r="634" spans="2:12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</row>
    <row r="635" spans="2:12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</row>
    <row r="636" spans="2:12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</row>
    <row r="637" spans="2:12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</row>
    <row r="638" spans="2:12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</row>
    <row r="639" spans="2:12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</row>
    <row r="640" spans="2:12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</row>
    <row r="641" spans="2:12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</row>
    <row r="642" spans="2:12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</row>
    <row r="643" spans="2:12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</row>
    <row r="644" spans="2:12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</row>
    <row r="645" spans="2:12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</row>
    <row r="646" spans="2:12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</row>
    <row r="647" spans="2:12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</row>
    <row r="648" spans="2:12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</row>
    <row r="649" spans="2:12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</row>
    <row r="650" spans="2:12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</row>
    <row r="651" spans="2:12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</row>
    <row r="652" spans="2:12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</row>
    <row r="653" spans="2:12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</row>
    <row r="654" spans="2:12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</row>
    <row r="655" spans="2:12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</row>
    <row r="656" spans="2:12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</row>
    <row r="657" spans="2:12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</row>
    <row r="658" spans="2:12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</row>
    <row r="659" spans="2:12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</row>
    <row r="660" spans="2:12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</row>
    <row r="661" spans="2:12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</row>
    <row r="662" spans="2:12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</row>
    <row r="663" spans="2:12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</row>
    <row r="664" spans="2:12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</row>
    <row r="665" spans="2:12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</row>
    <row r="666" spans="2:12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</row>
    <row r="667" spans="2:12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</row>
    <row r="668" spans="2:12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</row>
    <row r="669" spans="2:12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</row>
    <row r="670" spans="2:12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</row>
    <row r="671" spans="2:12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</row>
    <row r="672" spans="2:12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</row>
    <row r="673" spans="2:12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</row>
    <row r="674" spans="2:12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</row>
    <row r="675" spans="2:12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</row>
    <row r="676" spans="2:12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</row>
    <row r="677" spans="2:12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</row>
    <row r="678" spans="2:12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</row>
    <row r="679" spans="2:12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</row>
    <row r="680" spans="2:12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</row>
    <row r="681" spans="2:12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</row>
    <row r="682" spans="2:12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</row>
    <row r="683" spans="2:12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</row>
    <row r="684" spans="2:12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</row>
    <row r="685" spans="2:12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</row>
    <row r="686" spans="2:12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</row>
    <row r="687" spans="2:12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</row>
    <row r="688" spans="2:12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</row>
    <row r="689" spans="2:12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</row>
    <row r="690" spans="2:12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</row>
    <row r="691" spans="2:12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</row>
    <row r="692" spans="2:12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</row>
    <row r="693" spans="2:12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</row>
    <row r="694" spans="2:12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</row>
    <row r="695" spans="2:12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</row>
    <row r="696" spans="2:12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</row>
    <row r="697" spans="2:12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</row>
    <row r="698" spans="2:12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</row>
    <row r="699" spans="2:12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</row>
    <row r="700" spans="2:12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</row>
    <row r="701" spans="2:12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</row>
    <row r="702" spans="2:12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</row>
    <row r="703" spans="2:12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</row>
    <row r="704" spans="2:12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</row>
    <row r="705" spans="2:12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</row>
    <row r="706" spans="2:12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</row>
    <row r="707" spans="2:12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</row>
    <row r="708" spans="2:12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</row>
    <row r="709" spans="2:12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</row>
    <row r="710" spans="2:12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</row>
    <row r="711" spans="2:12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</row>
    <row r="712" spans="2:12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</row>
    <row r="713" spans="2:12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</row>
    <row r="714" spans="2:12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</row>
    <row r="715" spans="2:12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</row>
    <row r="716" spans="2:12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</row>
    <row r="717" spans="2:12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</row>
    <row r="718" spans="2:12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</row>
    <row r="719" spans="2:12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</row>
    <row r="720" spans="2:12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</row>
    <row r="721" spans="2:12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</row>
    <row r="722" spans="2:12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</row>
    <row r="723" spans="2:12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</row>
    <row r="724" spans="2:12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</row>
    <row r="725" spans="2:12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</row>
    <row r="726" spans="2:12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</row>
    <row r="727" spans="2:12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</row>
    <row r="728" spans="2:12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</row>
    <row r="729" spans="2:12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</row>
    <row r="730" spans="2:12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</row>
    <row r="731" spans="2:12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</row>
    <row r="732" spans="2:12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</row>
    <row r="733" spans="2:12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</row>
    <row r="734" spans="2:12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</row>
    <row r="735" spans="2:12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</row>
    <row r="736" spans="2:12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</row>
    <row r="737" spans="2:12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</row>
    <row r="738" spans="2:12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</row>
    <row r="739" spans="2:12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</row>
    <row r="740" spans="2:12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</row>
    <row r="741" spans="2:12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</row>
    <row r="742" spans="2:12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</row>
    <row r="743" spans="2:12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</row>
    <row r="744" spans="2:12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</row>
    <row r="745" spans="2:12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</row>
    <row r="746" spans="2:12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</row>
    <row r="747" spans="2:12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</row>
    <row r="748" spans="2:12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</row>
    <row r="749" spans="2:12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</row>
    <row r="750" spans="2:12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</row>
    <row r="751" spans="2:12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</row>
    <row r="752" spans="2:12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</row>
    <row r="753" spans="2:12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</row>
    <row r="754" spans="2:12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</row>
    <row r="755" spans="2:12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</row>
    <row r="756" spans="2:12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</row>
    <row r="757" spans="2:12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</row>
    <row r="758" spans="2:12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</row>
    <row r="759" spans="2:12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</row>
    <row r="760" spans="2:12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</row>
    <row r="761" spans="2:12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</row>
    <row r="762" spans="2:12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</row>
    <row r="763" spans="2:12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</row>
    <row r="764" spans="2:12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</row>
    <row r="765" spans="2:12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</row>
    <row r="766" spans="2:12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</row>
    <row r="767" spans="2:12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</row>
    <row r="768" spans="2:12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</row>
    <row r="769" spans="2:12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</row>
    <row r="770" spans="2:12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</row>
    <row r="771" spans="2:12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</row>
    <row r="772" spans="2:12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</row>
    <row r="773" spans="2:12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</row>
    <row r="774" spans="2:12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</row>
    <row r="775" spans="2:12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</row>
    <row r="776" spans="2:12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</row>
    <row r="777" spans="2:12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</row>
    <row r="778" spans="2:12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</row>
    <row r="779" spans="2:12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</row>
    <row r="780" spans="2:12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</row>
    <row r="781" spans="2:12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</row>
    <row r="782" spans="2:12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</row>
    <row r="783" spans="2:12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</row>
    <row r="784" spans="2:12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</row>
    <row r="785" spans="2:12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</row>
    <row r="786" spans="2:12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</row>
    <row r="787" spans="2:12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</row>
    <row r="788" spans="2:12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</row>
    <row r="789" spans="2:12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</row>
    <row r="790" spans="2:12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</row>
    <row r="791" spans="2:12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</row>
    <row r="792" spans="2:12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</row>
    <row r="793" spans="2:12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</row>
    <row r="794" spans="2:12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</row>
    <row r="795" spans="2:12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2:12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2:12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</row>
    <row r="798" spans="2:12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</row>
    <row r="799" spans="2:12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</row>
    <row r="800" spans="2:12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</row>
    <row r="801" spans="2:12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</row>
    <row r="802" spans="2:12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</row>
    <row r="803" spans="2:12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</row>
    <row r="804" spans="2:12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</row>
    <row r="805" spans="2:12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</row>
    <row r="806" spans="2:12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</row>
    <row r="807" spans="2:12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</row>
    <row r="808" spans="2:12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</row>
    <row r="809" spans="2:12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</row>
    <row r="810" spans="2:12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</row>
    <row r="811" spans="2:12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</row>
    <row r="812" spans="2:12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</row>
    <row r="813" spans="2:12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</row>
    <row r="814" spans="2:12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</row>
    <row r="815" spans="2:12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</row>
    <row r="816" spans="2:12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</row>
    <row r="817" spans="2:12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</row>
    <row r="818" spans="2:12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</row>
    <row r="819" spans="2:12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</row>
    <row r="820" spans="2:12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</row>
    <row r="821" spans="2:12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</row>
    <row r="822" spans="2:12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</row>
    <row r="823" spans="2:12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</row>
    <row r="824" spans="2:12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</row>
    <row r="825" spans="2:12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</row>
    <row r="826" spans="2:12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</row>
    <row r="827" spans="2:12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</row>
    <row r="828" spans="2:12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</row>
    <row r="829" spans="2:12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</row>
    <row r="830" spans="2:12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</row>
    <row r="831" spans="2:12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</row>
    <row r="832" spans="2:12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</row>
    <row r="833" spans="2:12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</row>
    <row r="834" spans="2:12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</row>
    <row r="835" spans="2:12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</row>
    <row r="836" spans="2:12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</row>
    <row r="837" spans="2:12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</row>
    <row r="838" spans="2:12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2:12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</row>
    <row r="840" spans="2:12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</row>
    <row r="841" spans="2:12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</row>
    <row r="842" spans="2:12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</row>
    <row r="843" spans="2:12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</row>
    <row r="844" spans="2:12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</row>
    <row r="845" spans="2:12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</row>
    <row r="846" spans="2:12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</row>
    <row r="847" spans="2:12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</row>
    <row r="848" spans="2:12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</row>
    <row r="849" spans="2:12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</row>
    <row r="850" spans="2:12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</row>
    <row r="851" spans="2:12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</row>
    <row r="852" spans="2:12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</row>
    <row r="853" spans="2:12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</row>
    <row r="854" spans="2:12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</row>
    <row r="855" spans="2:12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</row>
    <row r="856" spans="2:12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</row>
    <row r="857" spans="2:12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</row>
    <row r="858" spans="2:12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</row>
    <row r="859" spans="2:12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</row>
    <row r="860" spans="2:12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</row>
    <row r="861" spans="2:12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</row>
    <row r="862" spans="2:12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</row>
    <row r="863" spans="2:12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</row>
    <row r="864" spans="2:12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</row>
    <row r="865" spans="2:12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</row>
    <row r="866" spans="2:12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</row>
    <row r="867" spans="2:12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</row>
    <row r="868" spans="2:12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</row>
    <row r="869" spans="2:12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</row>
    <row r="870" spans="2:12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</row>
    <row r="871" spans="2:12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</row>
    <row r="872" spans="2:12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</row>
    <row r="873" spans="2:12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</row>
    <row r="874" spans="2:12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</row>
    <row r="875" spans="2:12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</row>
    <row r="876" spans="2:12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</row>
    <row r="877" spans="2:12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</row>
    <row r="878" spans="2:12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</row>
    <row r="879" spans="2:12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</row>
    <row r="880" spans="2:12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</row>
    <row r="881" spans="2:12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</row>
    <row r="882" spans="2:12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</row>
    <row r="883" spans="2:12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</row>
    <row r="884" spans="2:12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</row>
    <row r="885" spans="2:12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</row>
    <row r="886" spans="2:12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</row>
    <row r="887" spans="2:12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</row>
    <row r="888" spans="2:12" x14ac:dyDescent="0.2"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</row>
    <row r="889" spans="2:12" x14ac:dyDescent="0.2"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</row>
    <row r="890" spans="2:12" x14ac:dyDescent="0.2"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</row>
    <row r="891" spans="2:12" x14ac:dyDescent="0.2"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</row>
    <row r="892" spans="2:12" x14ac:dyDescent="0.2"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</row>
    <row r="893" spans="2:12" x14ac:dyDescent="0.2"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</row>
    <row r="894" spans="2:12" x14ac:dyDescent="0.2"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</row>
    <row r="895" spans="2:12" x14ac:dyDescent="0.2"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</row>
    <row r="896" spans="2:12" x14ac:dyDescent="0.2"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</row>
    <row r="897" spans="2:12" x14ac:dyDescent="0.2"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</row>
    <row r="898" spans="2:12" x14ac:dyDescent="0.2"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</row>
    <row r="899" spans="2:12" x14ac:dyDescent="0.2"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</row>
    <row r="900" spans="2:12" x14ac:dyDescent="0.2"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</row>
    <row r="901" spans="2:12" x14ac:dyDescent="0.2"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</row>
    <row r="902" spans="2:12" x14ac:dyDescent="0.2"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</row>
    <row r="903" spans="2:12" x14ac:dyDescent="0.2"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</row>
    <row r="904" spans="2:12" x14ac:dyDescent="0.2"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</row>
    <row r="905" spans="2:12" x14ac:dyDescent="0.2">
      <c r="B905" s="3"/>
      <c r="C905" s="3"/>
      <c r="D905" s="3"/>
      <c r="E905" s="3"/>
      <c r="F905" s="3"/>
      <c r="G905" s="3"/>
      <c r="H905" s="3"/>
      <c r="I905" s="4"/>
      <c r="J905" s="4"/>
      <c r="K905" s="4"/>
      <c r="L905" s="3"/>
    </row>
  </sheetData>
  <mergeCells count="33">
    <mergeCell ref="D59:L59"/>
    <mergeCell ref="D65:L65"/>
    <mergeCell ref="D66:L66"/>
    <mergeCell ref="B72:L73"/>
    <mergeCell ref="B74:L75"/>
    <mergeCell ref="D40:L40"/>
    <mergeCell ref="D44:L44"/>
    <mergeCell ref="D45:L45"/>
    <mergeCell ref="D51:L51"/>
    <mergeCell ref="D52:L52"/>
    <mergeCell ref="D58:L58"/>
    <mergeCell ref="D24:L24"/>
    <mergeCell ref="D30:L30"/>
    <mergeCell ref="D31:L31"/>
    <mergeCell ref="D37:L37"/>
    <mergeCell ref="D38:L38"/>
    <mergeCell ref="D39:L39"/>
    <mergeCell ref="B8:C8"/>
    <mergeCell ref="B9:L9"/>
    <mergeCell ref="B10:C10"/>
    <mergeCell ref="D16:L16"/>
    <mergeCell ref="D17:L17"/>
    <mergeCell ref="D23:L23"/>
    <mergeCell ref="B2:L2"/>
    <mergeCell ref="B3:L3"/>
    <mergeCell ref="B4:L4"/>
    <mergeCell ref="B5:L5"/>
    <mergeCell ref="B6:C7"/>
    <mergeCell ref="D6:D7"/>
    <mergeCell ref="E6:G6"/>
    <mergeCell ref="H6:H7"/>
    <mergeCell ref="I6:I7"/>
    <mergeCell ref="J6:L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DBBB-00AB-48FD-AA82-8611A7B6ADCA}">
  <sheetPr>
    <tabColor rgb="FFFFFF00"/>
  </sheetPr>
  <dimension ref="B1:P902"/>
  <sheetViews>
    <sheetView workbookViewId="0">
      <selection activeCell="B8" sqref="B8:C8"/>
    </sheetView>
  </sheetViews>
  <sheetFormatPr defaultRowHeight="12.75" x14ac:dyDescent="0.2"/>
  <cols>
    <col min="2" max="2" width="12.42578125" style="1" customWidth="1"/>
    <col min="3" max="8" width="16.85546875" style="1" customWidth="1"/>
    <col min="9" max="11" width="16.85546875" style="2" customWidth="1"/>
    <col min="12" max="12" width="16.85546875" style="1" customWidth="1"/>
    <col min="13" max="13" width="5.140625" customWidth="1"/>
    <col min="14" max="14" width="4.42578125" customWidth="1"/>
    <col min="15" max="15" width="11.42578125" customWidth="1"/>
  </cols>
  <sheetData>
    <row r="1" spans="2:16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6" ht="23.25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2:16" ht="20.25" x14ac:dyDescent="0.2">
      <c r="B3" s="96" t="s">
        <v>15</v>
      </c>
      <c r="C3" s="164"/>
      <c r="D3" s="164"/>
      <c r="E3" s="164"/>
      <c r="F3" s="164"/>
      <c r="G3" s="164"/>
      <c r="H3" s="164"/>
      <c r="I3" s="164"/>
      <c r="J3" s="164"/>
      <c r="K3" s="164"/>
      <c r="L3" s="98"/>
    </row>
    <row r="4" spans="2:16" ht="19.5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</row>
    <row r="5" spans="2:16" ht="24" thickBot="1" x14ac:dyDescent="0.25">
      <c r="B5" s="116" t="s">
        <v>113</v>
      </c>
      <c r="C5" s="117"/>
      <c r="D5" s="117"/>
      <c r="E5" s="117"/>
      <c r="F5" s="117"/>
      <c r="G5" s="117"/>
      <c r="H5" s="117"/>
      <c r="I5" s="117"/>
      <c r="J5" s="117"/>
      <c r="K5" s="117"/>
      <c r="L5" s="118"/>
    </row>
    <row r="6" spans="2:16" x14ac:dyDescent="0.2">
      <c r="B6" s="165" t="s">
        <v>13</v>
      </c>
      <c r="C6" s="166"/>
      <c r="D6" s="167" t="s">
        <v>82</v>
      </c>
      <c r="E6" s="168" t="s">
        <v>83</v>
      </c>
      <c r="F6" s="168"/>
      <c r="G6" s="168"/>
      <c r="H6" s="169" t="s">
        <v>84</v>
      </c>
      <c r="I6" s="170" t="s">
        <v>85</v>
      </c>
      <c r="J6" s="171" t="s">
        <v>86</v>
      </c>
      <c r="K6" s="172"/>
      <c r="L6" s="173"/>
    </row>
    <row r="7" spans="2:16" ht="24" x14ac:dyDescent="0.2">
      <c r="B7" s="174"/>
      <c r="C7" s="175"/>
      <c r="D7" s="176"/>
      <c r="E7" s="177" t="s">
        <v>87</v>
      </c>
      <c r="F7" s="177" t="s">
        <v>88</v>
      </c>
      <c r="G7" s="177" t="s">
        <v>89</v>
      </c>
      <c r="H7" s="178"/>
      <c r="I7" s="179"/>
      <c r="J7" s="180"/>
      <c r="K7" s="181"/>
      <c r="L7" s="182"/>
    </row>
    <row r="8" spans="2:16" ht="36.75" thickBot="1" x14ac:dyDescent="0.25">
      <c r="B8" s="151" t="s">
        <v>14</v>
      </c>
      <c r="C8" s="152"/>
      <c r="D8" s="183" t="s">
        <v>114</v>
      </c>
      <c r="E8" s="200" t="s">
        <v>115</v>
      </c>
      <c r="F8" s="201"/>
      <c r="G8" s="183" t="s">
        <v>93</v>
      </c>
      <c r="H8" s="183" t="s">
        <v>116</v>
      </c>
      <c r="I8" s="183" t="s">
        <v>24</v>
      </c>
      <c r="J8" s="180"/>
      <c r="K8" s="181"/>
      <c r="L8" s="182"/>
    </row>
    <row r="9" spans="2:16" ht="41.25" customHeight="1" thickBot="1" x14ac:dyDescent="0.25">
      <c r="B9" s="184" t="s">
        <v>117</v>
      </c>
      <c r="C9" s="185"/>
      <c r="D9" s="185"/>
      <c r="E9" s="185"/>
      <c r="F9" s="185"/>
      <c r="G9" s="185"/>
      <c r="H9" s="185"/>
      <c r="I9" s="185"/>
      <c r="J9" s="185"/>
      <c r="K9" s="185"/>
      <c r="L9" s="186"/>
    </row>
    <row r="10" spans="2:16" ht="13.5" thickBot="1" x14ac:dyDescent="0.25">
      <c r="B10" s="105" t="s">
        <v>17</v>
      </c>
      <c r="C10" s="106"/>
      <c r="D10" s="26" t="s">
        <v>96</v>
      </c>
      <c r="E10" s="26" t="s">
        <v>97</v>
      </c>
      <c r="F10" s="26" t="s">
        <v>98</v>
      </c>
      <c r="G10" s="26" t="s">
        <v>99</v>
      </c>
      <c r="H10" s="26" t="s">
        <v>100</v>
      </c>
      <c r="I10" s="26" t="s">
        <v>101</v>
      </c>
      <c r="J10" s="26" t="s">
        <v>102</v>
      </c>
      <c r="K10" s="89" t="s">
        <v>103</v>
      </c>
      <c r="L10" s="28" t="s">
        <v>104</v>
      </c>
      <c r="O10" s="191" t="s">
        <v>109</v>
      </c>
      <c r="P10">
        <f>COUNTIF(D11:L73,E11)</f>
        <v>35</v>
      </c>
    </row>
    <row r="11" spans="2:16" x14ac:dyDescent="0.2">
      <c r="B11" s="29" t="s">
        <v>6</v>
      </c>
      <c r="C11" s="30">
        <v>43375</v>
      </c>
      <c r="D11" s="202" t="s">
        <v>105</v>
      </c>
      <c r="E11" s="202" t="s">
        <v>105</v>
      </c>
      <c r="F11" s="203" t="s">
        <v>106</v>
      </c>
      <c r="G11" s="203" t="s">
        <v>106</v>
      </c>
      <c r="H11" s="90" t="s">
        <v>107</v>
      </c>
      <c r="I11" s="90" t="s">
        <v>107</v>
      </c>
      <c r="J11" s="204"/>
      <c r="K11" s="205" t="s">
        <v>108</v>
      </c>
      <c r="L11" s="206" t="s">
        <v>108</v>
      </c>
      <c r="O11" s="191" t="s">
        <v>110</v>
      </c>
      <c r="P11">
        <f>COUNTIF(D11:L73,H11)</f>
        <v>28</v>
      </c>
    </row>
    <row r="12" spans="2:16" x14ac:dyDescent="0.2">
      <c r="B12" s="33" t="s">
        <v>7</v>
      </c>
      <c r="C12" s="34">
        <v>43376</v>
      </c>
      <c r="D12" s="187" t="s">
        <v>105</v>
      </c>
      <c r="E12" s="187" t="s">
        <v>105</v>
      </c>
      <c r="F12" s="188" t="s">
        <v>106</v>
      </c>
      <c r="G12" s="188" t="s">
        <v>106</v>
      </c>
      <c r="H12" s="91" t="s">
        <v>107</v>
      </c>
      <c r="I12" s="91" t="s">
        <v>107</v>
      </c>
      <c r="J12" s="48"/>
      <c r="K12" s="189" t="s">
        <v>108</v>
      </c>
      <c r="L12" s="190" t="s">
        <v>108</v>
      </c>
      <c r="O12" s="191" t="s">
        <v>108</v>
      </c>
      <c r="P12">
        <f>COUNTIF(D11:L73,K12)</f>
        <v>49</v>
      </c>
    </row>
    <row r="13" spans="2:16" ht="24" x14ac:dyDescent="0.2">
      <c r="B13" s="33" t="s">
        <v>8</v>
      </c>
      <c r="C13" s="34">
        <v>43377</v>
      </c>
      <c r="D13" s="187" t="s">
        <v>105</v>
      </c>
      <c r="E13" s="187" t="s">
        <v>105</v>
      </c>
      <c r="F13" s="188" t="s">
        <v>106</v>
      </c>
      <c r="G13" s="188" t="s">
        <v>106</v>
      </c>
      <c r="H13" s="91" t="s">
        <v>107</v>
      </c>
      <c r="I13" s="91" t="s">
        <v>107</v>
      </c>
      <c r="J13" s="48"/>
      <c r="K13" s="189" t="s">
        <v>108</v>
      </c>
      <c r="L13" s="190" t="s">
        <v>108</v>
      </c>
      <c r="O13" s="191" t="s">
        <v>111</v>
      </c>
      <c r="P13">
        <f>COUNTIF(D11:L73,G12)</f>
        <v>35</v>
      </c>
    </row>
    <row r="14" spans="2:16" x14ac:dyDescent="0.2">
      <c r="B14" s="33" t="s">
        <v>9</v>
      </c>
      <c r="C14" s="34">
        <v>43378</v>
      </c>
      <c r="D14" s="187" t="s">
        <v>105</v>
      </c>
      <c r="E14" s="187" t="s">
        <v>105</v>
      </c>
      <c r="F14" s="188" t="s">
        <v>106</v>
      </c>
      <c r="G14" s="188" t="s">
        <v>106</v>
      </c>
      <c r="H14" s="91" t="s">
        <v>107</v>
      </c>
      <c r="I14" s="91" t="s">
        <v>107</v>
      </c>
      <c r="J14" s="48"/>
      <c r="K14" s="189" t="s">
        <v>108</v>
      </c>
      <c r="L14" s="190" t="s">
        <v>108</v>
      </c>
    </row>
    <row r="15" spans="2:16" x14ac:dyDescent="0.2">
      <c r="B15" s="33" t="s">
        <v>10</v>
      </c>
      <c r="C15" s="34">
        <v>43379</v>
      </c>
      <c r="D15" s="187" t="s">
        <v>105</v>
      </c>
      <c r="E15" s="187" t="s">
        <v>105</v>
      </c>
      <c r="F15" s="188" t="s">
        <v>106</v>
      </c>
      <c r="G15" s="188" t="s">
        <v>106</v>
      </c>
      <c r="H15" s="91" t="s">
        <v>107</v>
      </c>
      <c r="I15" s="91" t="s">
        <v>107</v>
      </c>
      <c r="J15" s="48"/>
      <c r="K15" s="189" t="s">
        <v>108</v>
      </c>
      <c r="L15" s="190" t="s">
        <v>108</v>
      </c>
    </row>
    <row r="16" spans="2:16" x14ac:dyDescent="0.2">
      <c r="B16" s="37" t="s">
        <v>11</v>
      </c>
      <c r="C16" s="38">
        <v>43380</v>
      </c>
      <c r="D16" s="207"/>
      <c r="E16" s="208"/>
      <c r="F16" s="208"/>
      <c r="G16" s="208"/>
      <c r="H16" s="208"/>
      <c r="I16" s="208"/>
      <c r="J16" s="208"/>
      <c r="K16" s="208"/>
      <c r="L16" s="209"/>
    </row>
    <row r="17" spans="2:12" ht="24" x14ac:dyDescent="0.2">
      <c r="B17" s="37" t="s">
        <v>12</v>
      </c>
      <c r="C17" s="38">
        <v>43381</v>
      </c>
      <c r="D17" s="207"/>
      <c r="E17" s="208"/>
      <c r="F17" s="208"/>
      <c r="G17" s="208"/>
      <c r="H17" s="208"/>
      <c r="I17" s="208"/>
      <c r="J17" s="208"/>
      <c r="K17" s="208"/>
      <c r="L17" s="209"/>
    </row>
    <row r="18" spans="2:12" x14ac:dyDescent="0.2">
      <c r="B18" s="33" t="s">
        <v>6</v>
      </c>
      <c r="C18" s="34">
        <v>43382</v>
      </c>
      <c r="D18" s="48"/>
      <c r="E18" s="48"/>
      <c r="F18" s="48"/>
      <c r="G18" s="48"/>
      <c r="H18" s="48"/>
      <c r="I18" s="48"/>
      <c r="J18" s="48"/>
      <c r="K18" s="48"/>
      <c r="L18" s="50"/>
    </row>
    <row r="19" spans="2:12" x14ac:dyDescent="0.2">
      <c r="B19" s="33" t="s">
        <v>7</v>
      </c>
      <c r="C19" s="34">
        <v>43383</v>
      </c>
      <c r="D19" s="48"/>
      <c r="E19" s="48"/>
      <c r="F19" s="48"/>
      <c r="G19" s="48"/>
      <c r="H19" s="48"/>
      <c r="I19" s="48"/>
      <c r="J19" s="48"/>
      <c r="K19" s="48"/>
      <c r="L19" s="50"/>
    </row>
    <row r="20" spans="2:12" ht="24" x14ac:dyDescent="0.2">
      <c r="B20" s="33" t="s">
        <v>8</v>
      </c>
      <c r="C20" s="34">
        <v>43384</v>
      </c>
      <c r="D20" s="48"/>
      <c r="E20" s="48"/>
      <c r="F20" s="48"/>
      <c r="G20" s="48"/>
      <c r="H20" s="48"/>
      <c r="I20" s="48"/>
      <c r="J20" s="48"/>
      <c r="K20" s="48"/>
      <c r="L20" s="50"/>
    </row>
    <row r="21" spans="2:12" x14ac:dyDescent="0.2">
      <c r="B21" s="33" t="s">
        <v>9</v>
      </c>
      <c r="C21" s="34">
        <v>43385</v>
      </c>
      <c r="D21" s="48"/>
      <c r="E21" s="48"/>
      <c r="F21" s="48"/>
      <c r="G21" s="48"/>
      <c r="H21" s="48"/>
      <c r="I21" s="48"/>
      <c r="J21" s="48"/>
      <c r="K21" s="48"/>
      <c r="L21" s="50"/>
    </row>
    <row r="22" spans="2:12" x14ac:dyDescent="0.2">
      <c r="B22" s="33" t="s">
        <v>10</v>
      </c>
      <c r="C22" s="34">
        <v>43386</v>
      </c>
      <c r="D22" s="48"/>
      <c r="E22" s="48"/>
      <c r="F22" s="48"/>
      <c r="G22" s="48"/>
      <c r="H22" s="48"/>
      <c r="I22" s="48"/>
      <c r="J22" s="48"/>
      <c r="K22" s="48"/>
      <c r="L22" s="50"/>
    </row>
    <row r="23" spans="2:12" x14ac:dyDescent="0.2">
      <c r="B23" s="37" t="s">
        <v>11</v>
      </c>
      <c r="C23" s="38">
        <v>43387</v>
      </c>
      <c r="D23" s="207"/>
      <c r="E23" s="208"/>
      <c r="F23" s="208"/>
      <c r="G23" s="208"/>
      <c r="H23" s="208"/>
      <c r="I23" s="208"/>
      <c r="J23" s="208"/>
      <c r="K23" s="208"/>
      <c r="L23" s="209"/>
    </row>
    <row r="24" spans="2:12" ht="24" x14ac:dyDescent="0.2">
      <c r="B24" s="37" t="s">
        <v>12</v>
      </c>
      <c r="C24" s="38">
        <v>43388</v>
      </c>
      <c r="D24" s="207"/>
      <c r="E24" s="208"/>
      <c r="F24" s="208"/>
      <c r="G24" s="208"/>
      <c r="H24" s="208"/>
      <c r="I24" s="208"/>
      <c r="J24" s="208"/>
      <c r="K24" s="208"/>
      <c r="L24" s="209"/>
    </row>
    <row r="25" spans="2:12" x14ac:dyDescent="0.2">
      <c r="B25" s="33" t="s">
        <v>6</v>
      </c>
      <c r="C25" s="34">
        <v>43389</v>
      </c>
      <c r="D25" s="48"/>
      <c r="F25" s="188" t="s">
        <v>106</v>
      </c>
      <c r="G25" s="188" t="s">
        <v>106</v>
      </c>
      <c r="H25" s="91" t="s">
        <v>107</v>
      </c>
      <c r="I25" s="91" t="s">
        <v>107</v>
      </c>
      <c r="J25" s="48"/>
      <c r="K25" s="189" t="s">
        <v>108</v>
      </c>
      <c r="L25" s="190" t="s">
        <v>108</v>
      </c>
    </row>
    <row r="26" spans="2:12" x14ac:dyDescent="0.2">
      <c r="B26" s="33" t="s">
        <v>7</v>
      </c>
      <c r="C26" s="34">
        <v>43390</v>
      </c>
      <c r="D26" s="48"/>
      <c r="F26" s="188" t="s">
        <v>106</v>
      </c>
      <c r="G26" s="188" t="s">
        <v>106</v>
      </c>
      <c r="H26" s="91" t="s">
        <v>107</v>
      </c>
      <c r="I26" s="91" t="s">
        <v>107</v>
      </c>
      <c r="J26" s="48"/>
      <c r="K26" s="189" t="s">
        <v>108</v>
      </c>
      <c r="L26" s="190" t="s">
        <v>108</v>
      </c>
    </row>
    <row r="27" spans="2:12" ht="24" x14ac:dyDescent="0.2">
      <c r="B27" s="33" t="s">
        <v>8</v>
      </c>
      <c r="C27" s="34">
        <v>43391</v>
      </c>
      <c r="D27" s="48"/>
      <c r="F27" s="188" t="s">
        <v>106</v>
      </c>
      <c r="G27" s="188" t="s">
        <v>106</v>
      </c>
      <c r="H27" s="91" t="s">
        <v>107</v>
      </c>
      <c r="I27" s="91" t="s">
        <v>107</v>
      </c>
      <c r="J27" s="48"/>
      <c r="K27" s="189" t="s">
        <v>108</v>
      </c>
      <c r="L27" s="190" t="s">
        <v>108</v>
      </c>
    </row>
    <row r="28" spans="2:12" x14ac:dyDescent="0.2">
      <c r="B28" s="33" t="s">
        <v>9</v>
      </c>
      <c r="C28" s="34">
        <v>43392</v>
      </c>
      <c r="D28" s="48"/>
      <c r="F28" s="188" t="s">
        <v>106</v>
      </c>
      <c r="G28" s="188" t="s">
        <v>106</v>
      </c>
      <c r="H28" s="91" t="s">
        <v>107</v>
      </c>
      <c r="I28" s="91" t="s">
        <v>107</v>
      </c>
      <c r="J28" s="48"/>
      <c r="K28" s="189" t="s">
        <v>108</v>
      </c>
      <c r="L28" s="190" t="s">
        <v>108</v>
      </c>
    </row>
    <row r="29" spans="2:12" x14ac:dyDescent="0.2">
      <c r="B29" s="33" t="s">
        <v>10</v>
      </c>
      <c r="C29" s="34">
        <v>43393</v>
      </c>
      <c r="F29" s="188" t="s">
        <v>106</v>
      </c>
      <c r="G29" s="188" t="s">
        <v>106</v>
      </c>
      <c r="H29" s="91" t="s">
        <v>107</v>
      </c>
      <c r="I29" s="91" t="s">
        <v>107</v>
      </c>
      <c r="J29" s="48"/>
      <c r="K29" s="189" t="s">
        <v>108</v>
      </c>
      <c r="L29" s="190" t="s">
        <v>108</v>
      </c>
    </row>
    <row r="30" spans="2:12" x14ac:dyDescent="0.2">
      <c r="B30" s="37" t="s">
        <v>11</v>
      </c>
      <c r="C30" s="38">
        <v>43394</v>
      </c>
      <c r="D30" s="207"/>
      <c r="E30" s="208"/>
      <c r="F30" s="208"/>
      <c r="G30" s="208"/>
      <c r="H30" s="208"/>
      <c r="I30" s="208"/>
      <c r="J30" s="208"/>
      <c r="K30" s="208"/>
      <c r="L30" s="209"/>
    </row>
    <row r="31" spans="2:12" ht="24" x14ac:dyDescent="0.2">
      <c r="B31" s="37" t="s">
        <v>12</v>
      </c>
      <c r="C31" s="38">
        <v>43395</v>
      </c>
      <c r="D31" s="207"/>
      <c r="E31" s="208"/>
      <c r="F31" s="208"/>
      <c r="G31" s="208"/>
      <c r="H31" s="208"/>
      <c r="I31" s="208"/>
      <c r="J31" s="208"/>
      <c r="K31" s="208"/>
      <c r="L31" s="209"/>
    </row>
    <row r="32" spans="2:12" x14ac:dyDescent="0.2">
      <c r="B32" s="39" t="s">
        <v>6</v>
      </c>
      <c r="C32" s="34">
        <v>43396</v>
      </c>
      <c r="D32" s="48"/>
      <c r="E32" s="48"/>
      <c r="F32" s="48"/>
      <c r="G32" s="48"/>
      <c r="H32" s="48"/>
      <c r="I32" s="48"/>
      <c r="J32" s="48"/>
      <c r="K32" s="48"/>
      <c r="L32" s="50"/>
    </row>
    <row r="33" spans="2:12" x14ac:dyDescent="0.2">
      <c r="B33" s="33" t="s">
        <v>7</v>
      </c>
      <c r="C33" s="34">
        <v>43397</v>
      </c>
      <c r="D33" s="48"/>
      <c r="E33" s="48"/>
      <c r="F33" s="48"/>
      <c r="G33" s="48"/>
      <c r="H33" s="48"/>
      <c r="I33" s="48"/>
      <c r="J33" s="48"/>
      <c r="K33" s="48"/>
      <c r="L33" s="50"/>
    </row>
    <row r="34" spans="2:12" ht="24" x14ac:dyDescent="0.2">
      <c r="B34" s="33" t="s">
        <v>8</v>
      </c>
      <c r="C34" s="34">
        <v>43398</v>
      </c>
      <c r="D34" s="48"/>
      <c r="E34" s="48"/>
      <c r="F34" s="48"/>
      <c r="G34" s="48"/>
      <c r="H34" s="48"/>
      <c r="I34" s="48"/>
      <c r="J34" s="48"/>
      <c r="K34" s="48"/>
      <c r="L34" s="50"/>
    </row>
    <row r="35" spans="2:12" x14ac:dyDescent="0.2">
      <c r="B35" s="33" t="s">
        <v>9</v>
      </c>
      <c r="C35" s="34">
        <v>43399</v>
      </c>
      <c r="D35" s="48"/>
      <c r="E35" s="48"/>
      <c r="F35" s="48"/>
      <c r="G35" s="48"/>
      <c r="H35" s="48"/>
      <c r="I35" s="48"/>
      <c r="J35" s="48"/>
      <c r="K35" s="48"/>
      <c r="L35" s="50"/>
    </row>
    <row r="36" spans="2:12" x14ac:dyDescent="0.2">
      <c r="B36" s="33" t="s">
        <v>10</v>
      </c>
      <c r="C36" s="34">
        <v>43400</v>
      </c>
      <c r="D36" s="48"/>
      <c r="E36" s="48"/>
      <c r="F36" s="48"/>
      <c r="G36" s="48"/>
      <c r="H36" s="48"/>
      <c r="I36" s="48"/>
      <c r="J36" s="48"/>
      <c r="K36" s="48"/>
      <c r="L36" s="50"/>
    </row>
    <row r="37" spans="2:12" x14ac:dyDescent="0.2">
      <c r="B37" s="37" t="s">
        <v>11</v>
      </c>
      <c r="C37" s="38">
        <v>43401</v>
      </c>
      <c r="D37" s="207"/>
      <c r="E37" s="208"/>
      <c r="F37" s="208"/>
      <c r="G37" s="208"/>
      <c r="H37" s="208"/>
      <c r="I37" s="208"/>
      <c r="J37" s="208"/>
      <c r="K37" s="208"/>
      <c r="L37" s="209"/>
    </row>
    <row r="38" spans="2:12" ht="24" x14ac:dyDescent="0.2">
      <c r="B38" s="37" t="s">
        <v>12</v>
      </c>
      <c r="C38" s="38">
        <v>43402</v>
      </c>
      <c r="D38" s="207"/>
      <c r="E38" s="208"/>
      <c r="F38" s="208"/>
      <c r="G38" s="208"/>
      <c r="H38" s="208"/>
      <c r="I38" s="208"/>
      <c r="J38" s="208"/>
      <c r="K38" s="208"/>
      <c r="L38" s="209"/>
    </row>
    <row r="39" spans="2:12" x14ac:dyDescent="0.2">
      <c r="B39" s="46" t="s">
        <v>6</v>
      </c>
      <c r="C39" s="47">
        <v>43403</v>
      </c>
      <c r="D39" s="160" t="s">
        <v>72</v>
      </c>
      <c r="E39" s="161"/>
      <c r="F39" s="161"/>
      <c r="G39" s="161"/>
      <c r="H39" s="161"/>
      <c r="I39" s="161"/>
      <c r="J39" s="161"/>
      <c r="K39" s="161"/>
      <c r="L39" s="161"/>
    </row>
    <row r="40" spans="2:12" x14ac:dyDescent="0.2">
      <c r="B40" s="37" t="s">
        <v>7</v>
      </c>
      <c r="C40" s="38">
        <v>43404</v>
      </c>
      <c r="D40" s="210"/>
      <c r="E40" s="211"/>
      <c r="F40" s="211"/>
      <c r="G40" s="211"/>
      <c r="H40" s="211"/>
      <c r="I40" s="211"/>
      <c r="J40" s="211"/>
      <c r="K40" s="211"/>
      <c r="L40" s="212"/>
    </row>
    <row r="41" spans="2:12" ht="24" x14ac:dyDescent="0.2">
      <c r="B41" s="33" t="s">
        <v>8</v>
      </c>
      <c r="C41" s="34">
        <v>43405</v>
      </c>
      <c r="D41" s="187" t="s">
        <v>105</v>
      </c>
      <c r="E41" s="187" t="s">
        <v>105</v>
      </c>
      <c r="F41" s="187" t="s">
        <v>105</v>
      </c>
      <c r="G41" s="188" t="s">
        <v>106</v>
      </c>
      <c r="H41" s="188" t="s">
        <v>106</v>
      </c>
      <c r="I41" s="48"/>
      <c r="J41" s="189" t="s">
        <v>108</v>
      </c>
      <c r="K41" s="189" t="s">
        <v>108</v>
      </c>
      <c r="L41" s="190" t="s">
        <v>108</v>
      </c>
    </row>
    <row r="42" spans="2:12" x14ac:dyDescent="0.2">
      <c r="B42" s="33" t="s">
        <v>9</v>
      </c>
      <c r="C42" s="34">
        <v>43406</v>
      </c>
      <c r="D42" s="187" t="s">
        <v>105</v>
      </c>
      <c r="E42" s="187" t="s">
        <v>105</v>
      </c>
      <c r="F42" s="188" t="s">
        <v>106</v>
      </c>
      <c r="G42" s="188" t="s">
        <v>106</v>
      </c>
      <c r="H42" s="188" t="s">
        <v>106</v>
      </c>
      <c r="I42" s="48"/>
      <c r="J42" s="189" t="s">
        <v>108</v>
      </c>
      <c r="K42" s="189" t="s">
        <v>108</v>
      </c>
      <c r="L42" s="190" t="s">
        <v>108</v>
      </c>
    </row>
    <row r="43" spans="2:12" x14ac:dyDescent="0.2">
      <c r="B43" s="33" t="s">
        <v>10</v>
      </c>
      <c r="C43" s="34">
        <v>43407</v>
      </c>
      <c r="D43" s="187" t="s">
        <v>105</v>
      </c>
      <c r="E43" s="187" t="s">
        <v>105</v>
      </c>
      <c r="F43" s="188" t="s">
        <v>106</v>
      </c>
      <c r="G43" s="188" t="s">
        <v>106</v>
      </c>
      <c r="H43" s="188" t="s">
        <v>106</v>
      </c>
      <c r="I43" s="48"/>
      <c r="J43" s="189" t="s">
        <v>108</v>
      </c>
      <c r="K43" s="189" t="s">
        <v>108</v>
      </c>
      <c r="L43" s="190" t="s">
        <v>108</v>
      </c>
    </row>
    <row r="44" spans="2:12" x14ac:dyDescent="0.2">
      <c r="B44" s="37" t="s">
        <v>11</v>
      </c>
      <c r="C44" s="38">
        <v>43408</v>
      </c>
      <c r="D44" s="207"/>
      <c r="E44" s="208"/>
      <c r="F44" s="208"/>
      <c r="G44" s="208"/>
      <c r="H44" s="208"/>
      <c r="I44" s="208"/>
      <c r="J44" s="208"/>
      <c r="K44" s="208"/>
      <c r="L44" s="209"/>
    </row>
    <row r="45" spans="2:12" ht="24" x14ac:dyDescent="0.2">
      <c r="B45" s="37" t="s">
        <v>12</v>
      </c>
      <c r="C45" s="38">
        <v>43409</v>
      </c>
      <c r="D45" s="207"/>
      <c r="E45" s="208"/>
      <c r="F45" s="208"/>
      <c r="G45" s="208"/>
      <c r="H45" s="208"/>
      <c r="I45" s="208"/>
      <c r="J45" s="208"/>
      <c r="K45" s="208"/>
      <c r="L45" s="209"/>
    </row>
    <row r="46" spans="2:12" x14ac:dyDescent="0.2">
      <c r="B46" s="33" t="s">
        <v>6</v>
      </c>
      <c r="C46" s="34">
        <v>43410</v>
      </c>
      <c r="D46" s="48"/>
      <c r="E46" s="48"/>
      <c r="F46" s="48"/>
      <c r="G46" s="48"/>
      <c r="H46" s="48"/>
      <c r="I46" s="48"/>
      <c r="J46" s="48"/>
      <c r="K46" s="48"/>
      <c r="L46" s="50"/>
    </row>
    <row r="47" spans="2:12" x14ac:dyDescent="0.2">
      <c r="B47" s="33" t="s">
        <v>7</v>
      </c>
      <c r="C47" s="34">
        <v>43411</v>
      </c>
      <c r="D47" s="48"/>
      <c r="E47" s="48"/>
      <c r="F47" s="48"/>
      <c r="G47" s="48"/>
      <c r="H47" s="48"/>
      <c r="I47" s="48"/>
      <c r="J47" s="48"/>
      <c r="K47" s="48"/>
      <c r="L47" s="50"/>
    </row>
    <row r="48" spans="2:12" ht="24" x14ac:dyDescent="0.2">
      <c r="B48" s="33" t="s">
        <v>8</v>
      </c>
      <c r="C48" s="34">
        <v>43412</v>
      </c>
      <c r="D48" s="48"/>
      <c r="E48" s="48"/>
      <c r="F48" s="48"/>
      <c r="G48" s="48"/>
      <c r="H48" s="48"/>
      <c r="I48" s="48"/>
      <c r="J48" s="48"/>
      <c r="K48" s="48"/>
      <c r="L48" s="50"/>
    </row>
    <row r="49" spans="2:12" x14ac:dyDescent="0.2">
      <c r="B49" s="33" t="s">
        <v>9</v>
      </c>
      <c r="C49" s="34">
        <v>43413</v>
      </c>
      <c r="D49" s="48"/>
      <c r="E49" s="48"/>
      <c r="F49" s="48"/>
      <c r="G49" s="48"/>
      <c r="H49" s="48"/>
      <c r="I49" s="48"/>
      <c r="J49" s="48"/>
      <c r="K49" s="48"/>
      <c r="L49" s="50"/>
    </row>
    <row r="50" spans="2:12" x14ac:dyDescent="0.2">
      <c r="B50" s="33" t="s">
        <v>10</v>
      </c>
      <c r="C50" s="34">
        <v>43414</v>
      </c>
      <c r="D50" s="48"/>
      <c r="E50" s="48"/>
      <c r="F50" s="48"/>
      <c r="G50" s="48"/>
      <c r="H50" s="48"/>
      <c r="I50" s="48"/>
      <c r="J50" s="48"/>
      <c r="K50" s="48"/>
      <c r="L50" s="50"/>
    </row>
    <row r="51" spans="2:12" x14ac:dyDescent="0.2">
      <c r="B51" s="37" t="s">
        <v>11</v>
      </c>
      <c r="C51" s="38">
        <v>43415</v>
      </c>
      <c r="D51" s="207"/>
      <c r="E51" s="208"/>
      <c r="F51" s="208"/>
      <c r="G51" s="208"/>
      <c r="H51" s="208"/>
      <c r="I51" s="208"/>
      <c r="J51" s="208"/>
      <c r="K51" s="208"/>
      <c r="L51" s="209"/>
    </row>
    <row r="52" spans="2:12" ht="24" x14ac:dyDescent="0.2">
      <c r="B52" s="37" t="s">
        <v>12</v>
      </c>
      <c r="C52" s="38">
        <v>43416</v>
      </c>
      <c r="D52" s="207"/>
      <c r="E52" s="208"/>
      <c r="F52" s="208"/>
      <c r="G52" s="208"/>
      <c r="H52" s="208"/>
      <c r="I52" s="208"/>
      <c r="J52" s="208"/>
      <c r="K52" s="208"/>
      <c r="L52" s="209"/>
    </row>
    <row r="53" spans="2:12" x14ac:dyDescent="0.2">
      <c r="B53" s="33" t="s">
        <v>6</v>
      </c>
      <c r="C53" s="34">
        <v>43417</v>
      </c>
      <c r="D53" s="187" t="s">
        <v>105</v>
      </c>
      <c r="E53" s="187" t="s">
        <v>105</v>
      </c>
      <c r="F53" s="187" t="s">
        <v>105</v>
      </c>
      <c r="G53" s="91" t="s">
        <v>107</v>
      </c>
      <c r="H53" s="91" t="s">
        <v>107</v>
      </c>
      <c r="I53" s="48"/>
      <c r="J53" s="189" t="s">
        <v>108</v>
      </c>
      <c r="K53" s="189" t="s">
        <v>108</v>
      </c>
      <c r="L53" s="190" t="s">
        <v>108</v>
      </c>
    </row>
    <row r="54" spans="2:12" x14ac:dyDescent="0.2">
      <c r="B54" s="33" t="s">
        <v>7</v>
      </c>
      <c r="C54" s="34">
        <v>43418</v>
      </c>
      <c r="D54" s="187" t="s">
        <v>105</v>
      </c>
      <c r="E54" s="187" t="s">
        <v>105</v>
      </c>
      <c r="F54" s="187" t="s">
        <v>105</v>
      </c>
      <c r="G54" s="91" t="s">
        <v>107</v>
      </c>
      <c r="H54" s="91" t="s">
        <v>107</v>
      </c>
      <c r="I54" s="48"/>
      <c r="J54" s="189" t="s">
        <v>108</v>
      </c>
      <c r="K54" s="189" t="s">
        <v>108</v>
      </c>
      <c r="L54" s="190" t="s">
        <v>108</v>
      </c>
    </row>
    <row r="55" spans="2:12" ht="24" x14ac:dyDescent="0.2">
      <c r="B55" s="33" t="s">
        <v>8</v>
      </c>
      <c r="C55" s="34">
        <v>43419</v>
      </c>
      <c r="D55" s="187" t="s">
        <v>105</v>
      </c>
      <c r="E55" s="187" t="s">
        <v>105</v>
      </c>
      <c r="F55" s="187" t="s">
        <v>105</v>
      </c>
      <c r="G55" s="91" t="s">
        <v>107</v>
      </c>
      <c r="H55" s="91" t="s">
        <v>107</v>
      </c>
      <c r="I55" s="48"/>
      <c r="J55" s="189" t="s">
        <v>108</v>
      </c>
      <c r="K55" s="189" t="s">
        <v>108</v>
      </c>
      <c r="L55" s="190" t="s">
        <v>108</v>
      </c>
    </row>
    <row r="56" spans="2:12" x14ac:dyDescent="0.2">
      <c r="B56" s="33" t="s">
        <v>9</v>
      </c>
      <c r="C56" s="34">
        <v>43420</v>
      </c>
      <c r="D56" s="187" t="s">
        <v>105</v>
      </c>
      <c r="E56" s="187" t="s">
        <v>105</v>
      </c>
      <c r="F56" s="187" t="s">
        <v>105</v>
      </c>
      <c r="G56" s="91" t="s">
        <v>107</v>
      </c>
      <c r="H56" s="91" t="s">
        <v>107</v>
      </c>
      <c r="I56" s="48"/>
      <c r="J56" s="189" t="s">
        <v>108</v>
      </c>
      <c r="K56" s="189" t="s">
        <v>108</v>
      </c>
      <c r="L56" s="190" t="s">
        <v>108</v>
      </c>
    </row>
    <row r="57" spans="2:12" x14ac:dyDescent="0.2">
      <c r="B57" s="33" t="s">
        <v>10</v>
      </c>
      <c r="C57" s="34">
        <v>43421</v>
      </c>
      <c r="D57" s="187" t="s">
        <v>105</v>
      </c>
      <c r="E57" s="187" t="s">
        <v>105</v>
      </c>
      <c r="F57" s="188" t="s">
        <v>106</v>
      </c>
      <c r="G57" s="188" t="s">
        <v>106</v>
      </c>
      <c r="H57" s="188" t="s">
        <v>106</v>
      </c>
      <c r="I57" s="48"/>
      <c r="J57" s="189" t="s">
        <v>108</v>
      </c>
      <c r="K57" s="189" t="s">
        <v>108</v>
      </c>
      <c r="L57" s="190" t="s">
        <v>108</v>
      </c>
    </row>
    <row r="58" spans="2:12" x14ac:dyDescent="0.2">
      <c r="B58" s="37" t="s">
        <v>11</v>
      </c>
      <c r="C58" s="38">
        <v>43422</v>
      </c>
      <c r="D58" s="207"/>
      <c r="E58" s="208"/>
      <c r="F58" s="208"/>
      <c r="G58" s="208"/>
      <c r="H58" s="208"/>
      <c r="I58" s="208"/>
      <c r="J58" s="208"/>
      <c r="K58" s="208"/>
      <c r="L58" s="209"/>
    </row>
    <row r="59" spans="2:12" ht="24" x14ac:dyDescent="0.2">
      <c r="B59" s="37" t="s">
        <v>12</v>
      </c>
      <c r="C59" s="38">
        <v>43423</v>
      </c>
      <c r="D59" s="207"/>
      <c r="E59" s="208"/>
      <c r="F59" s="208"/>
      <c r="G59" s="208"/>
      <c r="H59" s="208"/>
      <c r="I59" s="208"/>
      <c r="J59" s="208"/>
      <c r="K59" s="208"/>
      <c r="L59" s="209"/>
    </row>
    <row r="60" spans="2:12" x14ac:dyDescent="0.2">
      <c r="B60" s="33" t="s">
        <v>6</v>
      </c>
      <c r="C60" s="34">
        <v>43424</v>
      </c>
      <c r="D60" s="48"/>
      <c r="E60" s="48"/>
      <c r="F60" s="48"/>
      <c r="G60" s="48"/>
      <c r="H60" s="48"/>
      <c r="I60" s="48"/>
      <c r="J60" s="48"/>
      <c r="K60" s="48"/>
      <c r="L60" s="50"/>
    </row>
    <row r="61" spans="2:12" x14ac:dyDescent="0.2">
      <c r="B61" s="33" t="s">
        <v>7</v>
      </c>
      <c r="C61" s="34">
        <v>43425</v>
      </c>
      <c r="D61" s="48"/>
      <c r="E61" s="48"/>
      <c r="F61" s="48"/>
      <c r="G61" s="48"/>
      <c r="H61" s="48"/>
      <c r="I61" s="48"/>
      <c r="J61" s="48"/>
      <c r="K61" s="48"/>
      <c r="L61" s="50"/>
    </row>
    <row r="62" spans="2:12" ht="24" x14ac:dyDescent="0.2">
      <c r="B62" s="33" t="s">
        <v>8</v>
      </c>
      <c r="C62" s="34">
        <v>43426</v>
      </c>
      <c r="D62" s="48"/>
      <c r="E62" s="48"/>
      <c r="F62" s="48"/>
      <c r="G62" s="48"/>
      <c r="H62" s="48"/>
      <c r="I62" s="48"/>
      <c r="J62" s="48"/>
      <c r="K62" s="48"/>
      <c r="L62" s="50"/>
    </row>
    <row r="63" spans="2:12" x14ac:dyDescent="0.2">
      <c r="B63" s="33" t="s">
        <v>9</v>
      </c>
      <c r="C63" s="34">
        <v>43427</v>
      </c>
      <c r="D63" s="48"/>
      <c r="E63" s="48"/>
      <c r="F63" s="48"/>
      <c r="G63" s="48"/>
      <c r="H63" s="48"/>
      <c r="I63" s="48"/>
      <c r="J63" s="48"/>
      <c r="K63" s="48"/>
      <c r="L63" s="50"/>
    </row>
    <row r="64" spans="2:12" x14ac:dyDescent="0.2">
      <c r="B64" s="33" t="s">
        <v>10</v>
      </c>
      <c r="C64" s="34">
        <v>43428</v>
      </c>
      <c r="D64" s="48"/>
      <c r="E64" s="48"/>
      <c r="F64" s="48"/>
      <c r="G64" s="48"/>
      <c r="H64" s="48"/>
      <c r="I64" s="48"/>
      <c r="J64" s="48"/>
      <c r="K64" s="48"/>
      <c r="L64" s="50"/>
    </row>
    <row r="65" spans="2:12" x14ac:dyDescent="0.2">
      <c r="B65" s="37" t="s">
        <v>11</v>
      </c>
      <c r="C65" s="38">
        <v>43429</v>
      </c>
      <c r="D65" s="207"/>
      <c r="E65" s="208"/>
      <c r="F65" s="208"/>
      <c r="G65" s="208"/>
      <c r="H65" s="208"/>
      <c r="I65" s="208"/>
      <c r="J65" s="208"/>
      <c r="K65" s="208"/>
      <c r="L65" s="209"/>
    </row>
    <row r="66" spans="2:12" ht="24" x14ac:dyDescent="0.2">
      <c r="B66" s="37" t="s">
        <v>12</v>
      </c>
      <c r="C66" s="38">
        <v>43430</v>
      </c>
      <c r="D66" s="207"/>
      <c r="E66" s="208"/>
      <c r="F66" s="208"/>
      <c r="G66" s="208"/>
      <c r="H66" s="208"/>
      <c r="I66" s="208"/>
      <c r="J66" s="208"/>
      <c r="K66" s="208"/>
      <c r="L66" s="209"/>
    </row>
    <row r="67" spans="2:12" x14ac:dyDescent="0.2">
      <c r="B67" s="33" t="s">
        <v>6</v>
      </c>
      <c r="C67" s="34">
        <v>43431</v>
      </c>
      <c r="D67" s="48"/>
      <c r="E67" s="187" t="s">
        <v>105</v>
      </c>
      <c r="F67" s="187" t="s">
        <v>105</v>
      </c>
      <c r="G67" s="188" t="s">
        <v>106</v>
      </c>
      <c r="H67" s="188" t="s">
        <v>106</v>
      </c>
      <c r="I67" s="48"/>
      <c r="J67" s="189" t="s">
        <v>108</v>
      </c>
      <c r="K67" s="189" t="s">
        <v>108</v>
      </c>
      <c r="L67" s="190" t="s">
        <v>108</v>
      </c>
    </row>
    <row r="68" spans="2:12" x14ac:dyDescent="0.2">
      <c r="B68" s="33" t="s">
        <v>7</v>
      </c>
      <c r="C68" s="34">
        <v>43432</v>
      </c>
      <c r="D68" s="48"/>
      <c r="E68" s="187" t="s">
        <v>105</v>
      </c>
      <c r="F68" s="187" t="s">
        <v>105</v>
      </c>
      <c r="G68" s="188" t="s">
        <v>106</v>
      </c>
      <c r="H68" s="188" t="s">
        <v>106</v>
      </c>
      <c r="I68" s="48"/>
      <c r="J68" s="189" t="s">
        <v>108</v>
      </c>
      <c r="K68" s="189" t="s">
        <v>108</v>
      </c>
      <c r="L68" s="50"/>
    </row>
    <row r="69" spans="2:12" ht="24" x14ac:dyDescent="0.2">
      <c r="B69" s="39" t="s">
        <v>8</v>
      </c>
      <c r="C69" s="34">
        <v>43433</v>
      </c>
      <c r="D69" s="48"/>
      <c r="E69" s="48"/>
      <c r="F69" s="48"/>
      <c r="G69" s="48"/>
      <c r="H69" s="48"/>
      <c r="I69" s="48"/>
      <c r="J69" s="48"/>
      <c r="K69" s="48"/>
      <c r="L69" s="50"/>
    </row>
    <row r="70" spans="2:12" x14ac:dyDescent="0.2">
      <c r="B70" s="33" t="s">
        <v>9</v>
      </c>
      <c r="C70" s="34">
        <v>43434</v>
      </c>
      <c r="D70" s="48"/>
      <c r="E70" s="48"/>
      <c r="F70" s="48"/>
      <c r="G70" s="48"/>
      <c r="H70" s="48"/>
      <c r="I70" s="48"/>
      <c r="J70" s="48"/>
      <c r="K70" s="48"/>
      <c r="L70" s="50"/>
    </row>
    <row r="71" spans="2:12" ht="13.5" thickBot="1" x14ac:dyDescent="0.25">
      <c r="B71" s="192" t="s">
        <v>10</v>
      </c>
      <c r="C71" s="83">
        <v>43435</v>
      </c>
      <c r="D71" s="84"/>
      <c r="E71" s="84"/>
      <c r="F71" s="84"/>
      <c r="G71" s="84"/>
      <c r="H71" s="84"/>
      <c r="I71" s="84"/>
      <c r="J71" s="84"/>
      <c r="K71" s="84"/>
      <c r="L71" s="193"/>
    </row>
    <row r="72" spans="2:12" x14ac:dyDescent="0.2">
      <c r="B72" s="213" t="s">
        <v>112</v>
      </c>
      <c r="C72" s="214"/>
      <c r="D72" s="214"/>
      <c r="E72" s="214"/>
      <c r="F72" s="214"/>
      <c r="G72" s="214"/>
      <c r="H72" s="214"/>
      <c r="I72" s="214"/>
      <c r="J72" s="214"/>
      <c r="K72" s="214"/>
      <c r="L72" s="215"/>
    </row>
    <row r="73" spans="2:12" ht="13.5" thickBot="1" x14ac:dyDescent="0.25">
      <c r="B73" s="197"/>
      <c r="C73" s="198"/>
      <c r="D73" s="198"/>
      <c r="E73" s="198"/>
      <c r="F73" s="198"/>
      <c r="G73" s="198"/>
      <c r="H73" s="198"/>
      <c r="I73" s="198"/>
      <c r="J73" s="198"/>
      <c r="K73" s="198"/>
      <c r="L73" s="199"/>
    </row>
    <row r="74" spans="2:12" x14ac:dyDescent="0.2">
      <c r="B74" s="194" t="s">
        <v>59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6"/>
    </row>
    <row r="75" spans="2:12" ht="13.5" thickBot="1" x14ac:dyDescent="0.25">
      <c r="B75" s="197"/>
      <c r="C75" s="198"/>
      <c r="D75" s="198"/>
      <c r="E75" s="198"/>
      <c r="F75" s="198"/>
      <c r="G75" s="198"/>
      <c r="H75" s="198"/>
      <c r="I75" s="198"/>
      <c r="J75" s="198"/>
      <c r="K75" s="198"/>
      <c r="L75" s="199"/>
    </row>
    <row r="76" spans="2:12" x14ac:dyDescent="0.2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</row>
    <row r="77" spans="2:12" x14ac:dyDescent="0.2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</row>
    <row r="78" spans="2:12" x14ac:dyDescent="0.2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</row>
    <row r="79" spans="2:12" x14ac:dyDescent="0.2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</row>
    <row r="80" spans="2:12" x14ac:dyDescent="0.2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</row>
    <row r="81" spans="2:12" x14ac:dyDescent="0.2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</row>
    <row r="82" spans="2:12" x14ac:dyDescent="0.2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</row>
    <row r="83" spans="2:12" x14ac:dyDescent="0.2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</row>
    <row r="84" spans="2:12" x14ac:dyDescent="0.2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</row>
    <row r="85" spans="2:12" x14ac:dyDescent="0.2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</row>
    <row r="86" spans="2:12" x14ac:dyDescent="0.2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</row>
    <row r="87" spans="2:12" x14ac:dyDescent="0.2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</row>
    <row r="88" spans="2:12" x14ac:dyDescent="0.2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</row>
    <row r="89" spans="2:12" x14ac:dyDescent="0.2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</row>
    <row r="90" spans="2:12" x14ac:dyDescent="0.2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2:12" x14ac:dyDescent="0.2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2:12" x14ac:dyDescent="0.2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2:12" x14ac:dyDescent="0.2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2:12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2:12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2:12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</row>
    <row r="97" spans="2:12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</row>
    <row r="98" spans="2:12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</row>
    <row r="99" spans="2:12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2:12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</row>
    <row r="101" spans="2:12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</row>
    <row r="102" spans="2:12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2:12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2:12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</row>
    <row r="105" spans="2:12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</row>
    <row r="106" spans="2:12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2:12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</row>
    <row r="108" spans="2:12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</row>
    <row r="109" spans="2:12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2:12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2:12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2" spans="2:12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  <row r="113" spans="2:12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2:12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</row>
    <row r="115" spans="2:12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2:12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2:12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2:12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2:12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</row>
    <row r="120" spans="2:12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</row>
    <row r="121" spans="2:12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</row>
    <row r="122" spans="2:12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</row>
    <row r="123" spans="2:12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</row>
    <row r="124" spans="2:12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</row>
    <row r="125" spans="2:12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</row>
    <row r="126" spans="2:12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/>
    </row>
    <row r="127" spans="2:12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/>
    </row>
    <row r="128" spans="2:12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/>
    </row>
    <row r="129" spans="2:12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/>
    </row>
    <row r="130" spans="2:12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/>
    </row>
    <row r="131" spans="2:12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/>
    </row>
    <row r="132" spans="2:12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/>
    </row>
    <row r="133" spans="2:12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/>
    </row>
    <row r="134" spans="2:12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/>
    </row>
    <row r="135" spans="2:12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/>
    </row>
    <row r="136" spans="2:12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/>
    </row>
    <row r="137" spans="2:12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/>
    </row>
    <row r="138" spans="2:12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/>
    </row>
    <row r="139" spans="2:12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/>
    </row>
    <row r="140" spans="2:12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/>
    </row>
    <row r="141" spans="2:12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/>
    </row>
    <row r="142" spans="2:12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/>
    </row>
    <row r="143" spans="2:12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/>
    </row>
    <row r="144" spans="2:12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/>
    </row>
    <row r="145" spans="2:12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/>
    </row>
    <row r="146" spans="2:12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/>
    </row>
    <row r="147" spans="2:12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/>
    </row>
    <row r="148" spans="2:12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/>
    </row>
    <row r="149" spans="2:12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2:12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2:12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</row>
    <row r="152" spans="2:12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  <row r="498" spans="2:12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</row>
    <row r="499" spans="2:12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</row>
    <row r="500" spans="2:12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</row>
    <row r="501" spans="2:12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</row>
    <row r="502" spans="2:12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</row>
    <row r="503" spans="2:12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</row>
    <row r="504" spans="2:12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</row>
    <row r="505" spans="2:12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</row>
    <row r="506" spans="2:12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</row>
    <row r="507" spans="2:12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</row>
    <row r="508" spans="2:12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</row>
    <row r="509" spans="2:12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</row>
    <row r="510" spans="2:12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</row>
    <row r="511" spans="2:12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</row>
    <row r="512" spans="2:12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</row>
    <row r="513" spans="2:12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</row>
    <row r="514" spans="2:12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</row>
    <row r="515" spans="2:12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</row>
    <row r="516" spans="2:12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2:12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2:12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2:12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2:12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2:12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2" spans="2:12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</row>
    <row r="523" spans="2:12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2:12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2:12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2:12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2:12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2:12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2:12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</row>
    <row r="530" spans="2:12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</row>
    <row r="531" spans="2:12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</row>
    <row r="532" spans="2:12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</row>
    <row r="533" spans="2:12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</row>
    <row r="534" spans="2:12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</row>
    <row r="535" spans="2:12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</row>
    <row r="536" spans="2:12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</row>
    <row r="537" spans="2:12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</row>
    <row r="538" spans="2:12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</row>
    <row r="539" spans="2:12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</row>
    <row r="540" spans="2:12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</row>
    <row r="541" spans="2:12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</row>
    <row r="542" spans="2:12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</row>
    <row r="543" spans="2:12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</row>
    <row r="544" spans="2:12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</row>
    <row r="545" spans="2:12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</row>
    <row r="546" spans="2:12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</row>
    <row r="547" spans="2:12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</row>
    <row r="548" spans="2:12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</row>
    <row r="549" spans="2:12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</row>
    <row r="550" spans="2:12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</row>
    <row r="551" spans="2:12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</row>
    <row r="552" spans="2:12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</row>
    <row r="553" spans="2:12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</row>
    <row r="554" spans="2:12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</row>
    <row r="555" spans="2:12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</row>
    <row r="556" spans="2:12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</row>
    <row r="557" spans="2:12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</row>
    <row r="558" spans="2:12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</row>
    <row r="559" spans="2:12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</row>
    <row r="560" spans="2:12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</row>
    <row r="561" spans="2:12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</row>
    <row r="562" spans="2:12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</row>
    <row r="563" spans="2:12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</row>
    <row r="564" spans="2:12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</row>
    <row r="565" spans="2:12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</row>
    <row r="566" spans="2:12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</row>
    <row r="567" spans="2:12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</row>
    <row r="568" spans="2:12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</row>
    <row r="569" spans="2:12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</row>
    <row r="570" spans="2:12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</row>
    <row r="571" spans="2:12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</row>
    <row r="572" spans="2:12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</row>
    <row r="573" spans="2:12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</row>
    <row r="574" spans="2:12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</row>
    <row r="575" spans="2:12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</row>
    <row r="576" spans="2:12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</row>
    <row r="577" spans="2:12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</row>
    <row r="578" spans="2:12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</row>
    <row r="579" spans="2:12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</row>
    <row r="580" spans="2:12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</row>
    <row r="581" spans="2:12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</row>
    <row r="582" spans="2:12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</row>
    <row r="583" spans="2:12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</row>
    <row r="584" spans="2:12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</row>
    <row r="585" spans="2:12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</row>
    <row r="586" spans="2:12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</row>
    <row r="587" spans="2:12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</row>
    <row r="588" spans="2:12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</row>
    <row r="589" spans="2:12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</row>
    <row r="590" spans="2:12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</row>
    <row r="591" spans="2:12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</row>
    <row r="592" spans="2:12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</row>
    <row r="593" spans="2:12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</row>
    <row r="594" spans="2:12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</row>
    <row r="595" spans="2:12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</row>
    <row r="596" spans="2:12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</row>
    <row r="597" spans="2:12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</row>
    <row r="598" spans="2:12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</row>
    <row r="599" spans="2:12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</row>
    <row r="600" spans="2:12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</row>
    <row r="601" spans="2:12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</row>
    <row r="602" spans="2:12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</row>
    <row r="603" spans="2:12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</row>
    <row r="604" spans="2:12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</row>
    <row r="605" spans="2:12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</row>
    <row r="606" spans="2:12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</row>
    <row r="607" spans="2:12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</row>
    <row r="608" spans="2:12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</row>
    <row r="609" spans="2:12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</row>
    <row r="610" spans="2:12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</row>
    <row r="611" spans="2:12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</row>
    <row r="612" spans="2:12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</row>
    <row r="613" spans="2:12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</row>
    <row r="614" spans="2:12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</row>
    <row r="615" spans="2:12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</row>
    <row r="616" spans="2:12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</row>
    <row r="617" spans="2:12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</row>
    <row r="618" spans="2:12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</row>
    <row r="619" spans="2:12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</row>
    <row r="620" spans="2:12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</row>
    <row r="621" spans="2:12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</row>
    <row r="622" spans="2:12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</row>
    <row r="623" spans="2:12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</row>
    <row r="624" spans="2:12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</row>
    <row r="625" spans="2:12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</row>
    <row r="626" spans="2:12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</row>
    <row r="627" spans="2:12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</row>
    <row r="628" spans="2:12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</row>
    <row r="629" spans="2:12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</row>
    <row r="630" spans="2:12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</row>
    <row r="631" spans="2:12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</row>
    <row r="632" spans="2:12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</row>
    <row r="633" spans="2:12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</row>
    <row r="634" spans="2:12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</row>
    <row r="635" spans="2:12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</row>
    <row r="636" spans="2:12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</row>
    <row r="637" spans="2:12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</row>
    <row r="638" spans="2:12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</row>
    <row r="639" spans="2:12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</row>
    <row r="640" spans="2:12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</row>
    <row r="641" spans="2:12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</row>
    <row r="642" spans="2:12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</row>
    <row r="643" spans="2:12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</row>
    <row r="644" spans="2:12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</row>
    <row r="645" spans="2:12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</row>
    <row r="646" spans="2:12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</row>
    <row r="647" spans="2:12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</row>
    <row r="648" spans="2:12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</row>
    <row r="649" spans="2:12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</row>
    <row r="650" spans="2:12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</row>
    <row r="651" spans="2:12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</row>
    <row r="652" spans="2:12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</row>
    <row r="653" spans="2:12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</row>
    <row r="654" spans="2:12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</row>
    <row r="655" spans="2:12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</row>
    <row r="656" spans="2:12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</row>
    <row r="657" spans="2:12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</row>
    <row r="658" spans="2:12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</row>
    <row r="659" spans="2:12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</row>
    <row r="660" spans="2:12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</row>
    <row r="661" spans="2:12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</row>
    <row r="662" spans="2:12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</row>
    <row r="663" spans="2:12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</row>
    <row r="664" spans="2:12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</row>
    <row r="665" spans="2:12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</row>
    <row r="666" spans="2:12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</row>
    <row r="667" spans="2:12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</row>
    <row r="668" spans="2:12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</row>
    <row r="669" spans="2:12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</row>
    <row r="670" spans="2:12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</row>
    <row r="671" spans="2:12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</row>
    <row r="672" spans="2:12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</row>
    <row r="673" spans="2:12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</row>
    <row r="674" spans="2:12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</row>
    <row r="675" spans="2:12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</row>
    <row r="676" spans="2:12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</row>
    <row r="677" spans="2:12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</row>
    <row r="678" spans="2:12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</row>
    <row r="679" spans="2:12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</row>
    <row r="680" spans="2:12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</row>
    <row r="681" spans="2:12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</row>
    <row r="682" spans="2:12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</row>
    <row r="683" spans="2:12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</row>
    <row r="684" spans="2:12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</row>
    <row r="685" spans="2:12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</row>
    <row r="686" spans="2:12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</row>
    <row r="687" spans="2:12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</row>
    <row r="688" spans="2:12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</row>
    <row r="689" spans="2:12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</row>
    <row r="690" spans="2:12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</row>
    <row r="691" spans="2:12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</row>
    <row r="692" spans="2:12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</row>
    <row r="693" spans="2:12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</row>
    <row r="694" spans="2:12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</row>
    <row r="695" spans="2:12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</row>
    <row r="696" spans="2:12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</row>
    <row r="697" spans="2:12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</row>
    <row r="698" spans="2:12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</row>
    <row r="699" spans="2:12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</row>
    <row r="700" spans="2:12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</row>
    <row r="701" spans="2:12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</row>
    <row r="702" spans="2:12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</row>
    <row r="703" spans="2:12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</row>
    <row r="704" spans="2:12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</row>
    <row r="705" spans="2:12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</row>
    <row r="706" spans="2:12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</row>
    <row r="707" spans="2:12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</row>
    <row r="708" spans="2:12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</row>
    <row r="709" spans="2:12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</row>
    <row r="710" spans="2:12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</row>
    <row r="711" spans="2:12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</row>
    <row r="712" spans="2:12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</row>
    <row r="713" spans="2:12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</row>
    <row r="714" spans="2:12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</row>
    <row r="715" spans="2:12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</row>
    <row r="716" spans="2:12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</row>
    <row r="717" spans="2:12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</row>
    <row r="718" spans="2:12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</row>
    <row r="719" spans="2:12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</row>
    <row r="720" spans="2:12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</row>
    <row r="721" spans="2:12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</row>
    <row r="722" spans="2:12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</row>
    <row r="723" spans="2:12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</row>
    <row r="724" spans="2:12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</row>
    <row r="725" spans="2:12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</row>
    <row r="726" spans="2:12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</row>
    <row r="727" spans="2:12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</row>
    <row r="728" spans="2:12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</row>
    <row r="729" spans="2:12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</row>
    <row r="730" spans="2:12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</row>
    <row r="731" spans="2:12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</row>
    <row r="732" spans="2:12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</row>
    <row r="733" spans="2:12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</row>
    <row r="734" spans="2:12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</row>
    <row r="735" spans="2:12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</row>
    <row r="736" spans="2:12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</row>
    <row r="737" spans="2:12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</row>
    <row r="738" spans="2:12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</row>
    <row r="739" spans="2:12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</row>
    <row r="740" spans="2:12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</row>
    <row r="741" spans="2:12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</row>
    <row r="742" spans="2:12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</row>
    <row r="743" spans="2:12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</row>
    <row r="744" spans="2:12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</row>
    <row r="745" spans="2:12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</row>
    <row r="746" spans="2:12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</row>
    <row r="747" spans="2:12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</row>
    <row r="748" spans="2:12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</row>
    <row r="749" spans="2:12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</row>
    <row r="750" spans="2:12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</row>
    <row r="751" spans="2:12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</row>
    <row r="752" spans="2:12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</row>
    <row r="753" spans="2:12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</row>
    <row r="754" spans="2:12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</row>
    <row r="755" spans="2:12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</row>
    <row r="756" spans="2:12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</row>
    <row r="757" spans="2:12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</row>
    <row r="758" spans="2:12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</row>
    <row r="759" spans="2:12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</row>
    <row r="760" spans="2:12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</row>
    <row r="761" spans="2:12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</row>
    <row r="762" spans="2:12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</row>
    <row r="763" spans="2:12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</row>
    <row r="764" spans="2:12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</row>
    <row r="765" spans="2:12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</row>
    <row r="766" spans="2:12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</row>
    <row r="767" spans="2:12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</row>
    <row r="768" spans="2:12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</row>
    <row r="769" spans="2:12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</row>
    <row r="770" spans="2:12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</row>
    <row r="771" spans="2:12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</row>
    <row r="772" spans="2:12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</row>
    <row r="773" spans="2:12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</row>
    <row r="774" spans="2:12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</row>
    <row r="775" spans="2:12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</row>
    <row r="776" spans="2:12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</row>
    <row r="777" spans="2:12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</row>
    <row r="778" spans="2:12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</row>
    <row r="779" spans="2:12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</row>
    <row r="780" spans="2:12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</row>
    <row r="781" spans="2:12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</row>
    <row r="782" spans="2:12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</row>
    <row r="783" spans="2:12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</row>
    <row r="784" spans="2:12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</row>
    <row r="785" spans="2:12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</row>
    <row r="786" spans="2:12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</row>
    <row r="787" spans="2:12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</row>
    <row r="788" spans="2:12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</row>
    <row r="789" spans="2:12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</row>
    <row r="790" spans="2:12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</row>
    <row r="791" spans="2:12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</row>
    <row r="792" spans="2:12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</row>
    <row r="793" spans="2:12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</row>
    <row r="794" spans="2:12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</row>
    <row r="795" spans="2:12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2:12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2:12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</row>
    <row r="798" spans="2:12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</row>
    <row r="799" spans="2:12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</row>
    <row r="800" spans="2:12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</row>
    <row r="801" spans="2:12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</row>
    <row r="802" spans="2:12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</row>
    <row r="803" spans="2:12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</row>
    <row r="804" spans="2:12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</row>
    <row r="805" spans="2:12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</row>
    <row r="806" spans="2:12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</row>
    <row r="807" spans="2:12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</row>
    <row r="808" spans="2:12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</row>
    <row r="809" spans="2:12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</row>
    <row r="810" spans="2:12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</row>
    <row r="811" spans="2:12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</row>
    <row r="812" spans="2:12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</row>
    <row r="813" spans="2:12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</row>
    <row r="814" spans="2:12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</row>
    <row r="815" spans="2:12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</row>
    <row r="816" spans="2:12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</row>
    <row r="817" spans="2:12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</row>
    <row r="818" spans="2:12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</row>
    <row r="819" spans="2:12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</row>
    <row r="820" spans="2:12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</row>
    <row r="821" spans="2:12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</row>
    <row r="822" spans="2:12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</row>
    <row r="823" spans="2:12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</row>
    <row r="824" spans="2:12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</row>
    <row r="825" spans="2:12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</row>
    <row r="826" spans="2:12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</row>
    <row r="827" spans="2:12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</row>
    <row r="828" spans="2:12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</row>
    <row r="829" spans="2:12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</row>
    <row r="830" spans="2:12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</row>
    <row r="831" spans="2:12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</row>
    <row r="832" spans="2:12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</row>
    <row r="833" spans="2:12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</row>
    <row r="834" spans="2:12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</row>
    <row r="835" spans="2:12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</row>
    <row r="836" spans="2:12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</row>
    <row r="837" spans="2:12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</row>
    <row r="838" spans="2:12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2:12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</row>
    <row r="840" spans="2:12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</row>
    <row r="841" spans="2:12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</row>
    <row r="842" spans="2:12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</row>
    <row r="843" spans="2:12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</row>
    <row r="844" spans="2:12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</row>
    <row r="845" spans="2:12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</row>
    <row r="846" spans="2:12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</row>
    <row r="847" spans="2:12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</row>
    <row r="848" spans="2:12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</row>
    <row r="849" spans="2:12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</row>
    <row r="850" spans="2:12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</row>
    <row r="851" spans="2:12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</row>
    <row r="852" spans="2:12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</row>
    <row r="853" spans="2:12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</row>
    <row r="854" spans="2:12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</row>
    <row r="855" spans="2:12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</row>
    <row r="856" spans="2:12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</row>
    <row r="857" spans="2:12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</row>
    <row r="858" spans="2:12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</row>
    <row r="859" spans="2:12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</row>
    <row r="860" spans="2:12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</row>
    <row r="861" spans="2:12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</row>
    <row r="862" spans="2:12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</row>
    <row r="863" spans="2:12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</row>
    <row r="864" spans="2:12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</row>
    <row r="865" spans="2:12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</row>
    <row r="866" spans="2:12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</row>
    <row r="867" spans="2:12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</row>
    <row r="868" spans="2:12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</row>
    <row r="869" spans="2:12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</row>
    <row r="870" spans="2:12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</row>
    <row r="871" spans="2:12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</row>
    <row r="872" spans="2:12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</row>
    <row r="873" spans="2:12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</row>
    <row r="874" spans="2:12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</row>
    <row r="875" spans="2:12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</row>
    <row r="876" spans="2:12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</row>
    <row r="877" spans="2:12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</row>
    <row r="878" spans="2:12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</row>
    <row r="879" spans="2:12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</row>
    <row r="880" spans="2:12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</row>
    <row r="881" spans="2:12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</row>
    <row r="882" spans="2:12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</row>
    <row r="883" spans="2:12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</row>
    <row r="884" spans="2:12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</row>
    <row r="885" spans="2:12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</row>
    <row r="886" spans="2:12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</row>
    <row r="887" spans="2:12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</row>
    <row r="888" spans="2:12" x14ac:dyDescent="0.2"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</row>
    <row r="889" spans="2:12" x14ac:dyDescent="0.2"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</row>
    <row r="890" spans="2:12" x14ac:dyDescent="0.2"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</row>
    <row r="891" spans="2:12" x14ac:dyDescent="0.2"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</row>
    <row r="892" spans="2:12" x14ac:dyDescent="0.2"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</row>
    <row r="893" spans="2:12" x14ac:dyDescent="0.2"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</row>
    <row r="894" spans="2:12" x14ac:dyDescent="0.2"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</row>
    <row r="895" spans="2:12" x14ac:dyDescent="0.2"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</row>
    <row r="896" spans="2:12" x14ac:dyDescent="0.2"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</row>
    <row r="897" spans="2:12" x14ac:dyDescent="0.2"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</row>
    <row r="898" spans="2:12" x14ac:dyDescent="0.2"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</row>
    <row r="899" spans="2:12" x14ac:dyDescent="0.2"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</row>
    <row r="900" spans="2:12" x14ac:dyDescent="0.2"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</row>
    <row r="901" spans="2:12" x14ac:dyDescent="0.2"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</row>
    <row r="902" spans="2:12" x14ac:dyDescent="0.2">
      <c r="B902" s="3"/>
      <c r="C902" s="3"/>
      <c r="D902" s="3"/>
      <c r="E902" s="3"/>
      <c r="F902" s="3"/>
      <c r="G902" s="3"/>
      <c r="H902" s="3"/>
      <c r="I902" s="4"/>
      <c r="J902" s="4"/>
      <c r="K902" s="4"/>
      <c r="L902" s="3"/>
    </row>
  </sheetData>
  <mergeCells count="34">
    <mergeCell ref="D58:L58"/>
    <mergeCell ref="D59:L59"/>
    <mergeCell ref="D65:L65"/>
    <mergeCell ref="D66:L66"/>
    <mergeCell ref="B72:L73"/>
    <mergeCell ref="B74:L75"/>
    <mergeCell ref="D39:L39"/>
    <mergeCell ref="D40:L40"/>
    <mergeCell ref="D44:L44"/>
    <mergeCell ref="D45:L45"/>
    <mergeCell ref="D51:L51"/>
    <mergeCell ref="D52:L52"/>
    <mergeCell ref="D23:L23"/>
    <mergeCell ref="D24:L24"/>
    <mergeCell ref="D30:L30"/>
    <mergeCell ref="D31:L31"/>
    <mergeCell ref="D37:L37"/>
    <mergeCell ref="D38:L38"/>
    <mergeCell ref="B8:C8"/>
    <mergeCell ref="E8:F8"/>
    <mergeCell ref="B9:L9"/>
    <mergeCell ref="B10:C10"/>
    <mergeCell ref="D16:L16"/>
    <mergeCell ref="D17:L17"/>
    <mergeCell ref="B2:L2"/>
    <mergeCell ref="B3:L3"/>
    <mergeCell ref="B4:L4"/>
    <mergeCell ref="B5:L5"/>
    <mergeCell ref="B6:C7"/>
    <mergeCell ref="D6:D7"/>
    <mergeCell ref="E6:G6"/>
    <mergeCell ref="H6:H7"/>
    <mergeCell ref="I6:I7"/>
    <mergeCell ref="J6:L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730C1-EACD-48C5-B159-B3A1D2D8A246}">
  <sheetPr>
    <tabColor rgb="FFFFFF00"/>
  </sheetPr>
  <dimension ref="B1:O893"/>
  <sheetViews>
    <sheetView workbookViewId="0">
      <selection activeCell="B1" sqref="B1:R1048576"/>
    </sheetView>
  </sheetViews>
  <sheetFormatPr defaultRowHeight="12.75" x14ac:dyDescent="0.2"/>
  <cols>
    <col min="2" max="2" width="8.85546875" style="1" bestFit="1" customWidth="1"/>
    <col min="3" max="3" width="15.85546875" style="1" bestFit="1" customWidth="1"/>
    <col min="4" max="5" width="11.42578125" style="1" bestFit="1" customWidth="1"/>
    <col min="6" max="8" width="14.140625" style="1" bestFit="1" customWidth="1"/>
    <col min="9" max="9" width="14.140625" style="2" bestFit="1" customWidth="1"/>
    <col min="10" max="11" width="11.42578125" style="2" bestFit="1" customWidth="1"/>
    <col min="12" max="12" width="11.42578125" style="1" bestFit="1" customWidth="1"/>
    <col min="13" max="13" width="10.7109375" customWidth="1"/>
    <col min="14" max="14" width="11.85546875" bestFit="1" customWidth="1"/>
    <col min="15" max="15" width="3" bestFit="1" customWidth="1"/>
    <col min="16" max="18" width="10.7109375" customWidth="1"/>
  </cols>
  <sheetData>
    <row r="1" spans="2:15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5" ht="23.25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2:15" ht="20.25" x14ac:dyDescent="0.2">
      <c r="B3" s="96" t="s">
        <v>15</v>
      </c>
      <c r="C3" s="164"/>
      <c r="D3" s="164"/>
      <c r="E3" s="164"/>
      <c r="F3" s="164"/>
      <c r="G3" s="164"/>
      <c r="H3" s="164"/>
      <c r="I3" s="164"/>
      <c r="J3" s="164"/>
      <c r="K3" s="164"/>
      <c r="L3" s="98"/>
    </row>
    <row r="4" spans="2:15" ht="19.5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</row>
    <row r="5" spans="2:15" ht="24" thickBot="1" x14ac:dyDescent="0.25">
      <c r="B5" s="116" t="s">
        <v>118</v>
      </c>
      <c r="C5" s="117"/>
      <c r="D5" s="117"/>
      <c r="E5" s="117"/>
      <c r="F5" s="117"/>
      <c r="G5" s="117"/>
      <c r="H5" s="117"/>
      <c r="I5" s="117"/>
      <c r="J5" s="117"/>
      <c r="K5" s="117"/>
      <c r="L5" s="118"/>
    </row>
    <row r="6" spans="2:15" x14ac:dyDescent="0.2">
      <c r="B6" s="165" t="s">
        <v>13</v>
      </c>
      <c r="C6" s="166"/>
      <c r="D6" s="167" t="s">
        <v>82</v>
      </c>
      <c r="E6" s="168" t="s">
        <v>83</v>
      </c>
      <c r="F6" s="168"/>
      <c r="G6" s="168"/>
      <c r="H6" s="169" t="s">
        <v>84</v>
      </c>
      <c r="I6" s="170" t="s">
        <v>85</v>
      </c>
      <c r="J6" s="171" t="s">
        <v>86</v>
      </c>
      <c r="K6" s="172"/>
      <c r="L6" s="173"/>
    </row>
    <row r="7" spans="2:15" ht="24" x14ac:dyDescent="0.2">
      <c r="B7" s="174"/>
      <c r="C7" s="175"/>
      <c r="D7" s="176"/>
      <c r="E7" s="177" t="s">
        <v>87</v>
      </c>
      <c r="F7" s="177" t="s">
        <v>88</v>
      </c>
      <c r="G7" s="177" t="s">
        <v>89</v>
      </c>
      <c r="H7" s="178"/>
      <c r="I7" s="179"/>
      <c r="J7" s="180"/>
      <c r="K7" s="181"/>
      <c r="L7" s="182"/>
    </row>
    <row r="8" spans="2:15" ht="15" x14ac:dyDescent="0.2">
      <c r="B8" s="112" t="s">
        <v>14</v>
      </c>
      <c r="C8" s="113"/>
      <c r="D8" s="48" t="s">
        <v>119</v>
      </c>
      <c r="E8" s="216" t="s">
        <v>120</v>
      </c>
      <c r="F8" s="217"/>
      <c r="G8" s="218"/>
      <c r="H8" s="48" t="s">
        <v>94</v>
      </c>
      <c r="I8" s="48" t="s">
        <v>26</v>
      </c>
      <c r="J8" s="180"/>
      <c r="K8" s="181"/>
      <c r="L8" s="182"/>
    </row>
    <row r="9" spans="2:15" ht="44.25" customHeight="1" thickBot="1" x14ac:dyDescent="0.25">
      <c r="B9" s="219" t="s">
        <v>95</v>
      </c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2:15" x14ac:dyDescent="0.2">
      <c r="B10" s="153" t="s">
        <v>17</v>
      </c>
      <c r="C10" s="154"/>
      <c r="D10" s="72" t="s">
        <v>96</v>
      </c>
      <c r="E10" s="72" t="s">
        <v>97</v>
      </c>
      <c r="F10" s="72" t="s">
        <v>98</v>
      </c>
      <c r="G10" s="72" t="s">
        <v>99</v>
      </c>
      <c r="H10" s="72" t="s">
        <v>100</v>
      </c>
      <c r="I10" s="72" t="s">
        <v>101</v>
      </c>
      <c r="J10" s="72" t="s">
        <v>102</v>
      </c>
      <c r="K10" s="92" t="s">
        <v>103</v>
      </c>
      <c r="L10" s="74" t="s">
        <v>104</v>
      </c>
    </row>
    <row r="11" spans="2:15" x14ac:dyDescent="0.2">
      <c r="B11" s="33" t="s">
        <v>6</v>
      </c>
      <c r="C11" s="34">
        <v>43375</v>
      </c>
      <c r="D11" s="48"/>
      <c r="E11" s="48"/>
      <c r="F11" s="48"/>
      <c r="G11" s="48"/>
      <c r="H11" s="48"/>
      <c r="I11" s="48"/>
      <c r="J11" s="48"/>
      <c r="K11" s="48"/>
      <c r="L11" s="50"/>
      <c r="N11" s="191" t="s">
        <v>109</v>
      </c>
      <c r="O11">
        <f>COUNTIF(D11:L64,F18)</f>
        <v>35</v>
      </c>
    </row>
    <row r="12" spans="2:15" x14ac:dyDescent="0.2">
      <c r="B12" s="33" t="s">
        <v>7</v>
      </c>
      <c r="C12" s="34">
        <v>43376</v>
      </c>
      <c r="D12" s="48"/>
      <c r="E12" s="48"/>
      <c r="F12" s="48"/>
      <c r="G12" s="48"/>
      <c r="H12" s="48"/>
      <c r="I12" s="48"/>
      <c r="J12" s="48"/>
      <c r="K12" s="48"/>
      <c r="L12" s="50"/>
      <c r="N12" s="191" t="s">
        <v>110</v>
      </c>
      <c r="O12">
        <f>COUNTIF(C11:L64,H18)</f>
        <v>28</v>
      </c>
    </row>
    <row r="13" spans="2:15" ht="24" x14ac:dyDescent="0.2">
      <c r="B13" s="33" t="s">
        <v>8</v>
      </c>
      <c r="C13" s="34">
        <v>43377</v>
      </c>
      <c r="D13" s="48"/>
      <c r="E13" s="48"/>
      <c r="F13" s="48"/>
      <c r="G13" s="48"/>
      <c r="H13" s="48"/>
      <c r="I13" s="48"/>
      <c r="J13" s="48"/>
      <c r="K13" s="48"/>
      <c r="L13" s="50"/>
      <c r="N13" s="191" t="s">
        <v>108</v>
      </c>
      <c r="O13">
        <f>COUNTIF(C11:L64,'[2]2D'!K18)</f>
        <v>38</v>
      </c>
    </row>
    <row r="14" spans="2:15" x14ac:dyDescent="0.2">
      <c r="B14" s="33" t="s">
        <v>9</v>
      </c>
      <c r="C14" s="34">
        <v>43378</v>
      </c>
      <c r="D14" s="48"/>
      <c r="E14" s="48"/>
      <c r="F14" s="48"/>
      <c r="G14" s="48"/>
      <c r="H14" s="48"/>
      <c r="I14" s="48"/>
      <c r="J14" s="48"/>
      <c r="K14" s="48"/>
      <c r="L14" s="50"/>
      <c r="N14" s="191" t="s">
        <v>111</v>
      </c>
      <c r="O14">
        <f>COUNTIF(C11:L64,E19)</f>
        <v>35</v>
      </c>
    </row>
    <row r="15" spans="2:15" x14ac:dyDescent="0.2">
      <c r="B15" s="33" t="s">
        <v>10</v>
      </c>
      <c r="C15" s="34">
        <v>43379</v>
      </c>
      <c r="D15" s="48"/>
      <c r="E15" s="48"/>
      <c r="F15" s="48"/>
      <c r="G15" s="48"/>
      <c r="H15" s="48"/>
      <c r="I15" s="48"/>
      <c r="J15" s="48"/>
      <c r="K15" s="48"/>
      <c r="L15" s="50"/>
    </row>
    <row r="16" spans="2:15" x14ac:dyDescent="0.2">
      <c r="B16" s="37" t="s">
        <v>11</v>
      </c>
      <c r="C16" s="38">
        <v>43380</v>
      </c>
      <c r="D16" s="155"/>
      <c r="E16" s="155"/>
      <c r="F16" s="155"/>
      <c r="G16" s="155"/>
      <c r="H16" s="155"/>
      <c r="I16" s="155"/>
      <c r="J16" s="155"/>
      <c r="K16" s="155"/>
      <c r="L16" s="156"/>
    </row>
    <row r="17" spans="2:12" ht="24" x14ac:dyDescent="0.2">
      <c r="B17" s="37" t="s">
        <v>12</v>
      </c>
      <c r="C17" s="38">
        <v>43381</v>
      </c>
      <c r="D17" s="155"/>
      <c r="E17" s="155"/>
      <c r="F17" s="155"/>
      <c r="G17" s="155"/>
      <c r="H17" s="155"/>
      <c r="I17" s="155"/>
      <c r="J17" s="155"/>
      <c r="K17" s="155"/>
      <c r="L17" s="156"/>
    </row>
    <row r="18" spans="2:12" x14ac:dyDescent="0.2">
      <c r="B18" s="33" t="s">
        <v>6</v>
      </c>
      <c r="C18" s="34">
        <v>43382</v>
      </c>
      <c r="D18" s="188" t="s">
        <v>106</v>
      </c>
      <c r="E18" s="188" t="s">
        <v>106</v>
      </c>
      <c r="F18" s="187" t="s">
        <v>105</v>
      </c>
      <c r="G18" s="187" t="s">
        <v>105</v>
      </c>
      <c r="H18" s="91" t="s">
        <v>107</v>
      </c>
      <c r="I18" s="91" t="s">
        <v>107</v>
      </c>
      <c r="J18" s="48"/>
      <c r="K18" s="48"/>
      <c r="L18" s="50"/>
    </row>
    <row r="19" spans="2:12" x14ac:dyDescent="0.2">
      <c r="B19" s="33" t="s">
        <v>7</v>
      </c>
      <c r="C19" s="34">
        <v>43383</v>
      </c>
      <c r="D19" s="188" t="s">
        <v>106</v>
      </c>
      <c r="E19" s="188" t="s">
        <v>106</v>
      </c>
      <c r="F19" s="187" t="s">
        <v>105</v>
      </c>
      <c r="G19" s="187" t="s">
        <v>105</v>
      </c>
      <c r="H19" s="91" t="s">
        <v>107</v>
      </c>
      <c r="I19" s="91" t="s">
        <v>107</v>
      </c>
      <c r="J19" s="48"/>
      <c r="K19" s="189" t="s">
        <v>108</v>
      </c>
      <c r="L19" s="190" t="s">
        <v>108</v>
      </c>
    </row>
    <row r="20" spans="2:12" ht="24" x14ac:dyDescent="0.2">
      <c r="B20" s="33" t="s">
        <v>8</v>
      </c>
      <c r="C20" s="34">
        <v>43384</v>
      </c>
      <c r="D20" s="188" t="s">
        <v>106</v>
      </c>
      <c r="E20" s="188" t="s">
        <v>106</v>
      </c>
      <c r="F20" s="187" t="s">
        <v>105</v>
      </c>
      <c r="G20" s="187" t="s">
        <v>105</v>
      </c>
      <c r="H20" s="91" t="s">
        <v>107</v>
      </c>
      <c r="I20" s="91" t="s">
        <v>107</v>
      </c>
      <c r="J20" s="48"/>
      <c r="K20" s="48"/>
      <c r="L20" s="50"/>
    </row>
    <row r="21" spans="2:12" x14ac:dyDescent="0.2">
      <c r="B21" s="33" t="s">
        <v>9</v>
      </c>
      <c r="C21" s="34">
        <v>43385</v>
      </c>
      <c r="D21" s="188" t="s">
        <v>106</v>
      </c>
      <c r="E21" s="188" t="s">
        <v>106</v>
      </c>
      <c r="F21" s="187" t="s">
        <v>105</v>
      </c>
      <c r="G21" s="187" t="s">
        <v>105</v>
      </c>
      <c r="H21" s="91" t="s">
        <v>107</v>
      </c>
      <c r="I21" s="91" t="s">
        <v>107</v>
      </c>
      <c r="J21" s="48"/>
      <c r="K21" s="189" t="s">
        <v>108</v>
      </c>
      <c r="L21" s="190" t="s">
        <v>108</v>
      </c>
    </row>
    <row r="22" spans="2:12" x14ac:dyDescent="0.2">
      <c r="B22" s="33" t="s">
        <v>10</v>
      </c>
      <c r="C22" s="34">
        <v>43386</v>
      </c>
      <c r="D22" s="188" t="s">
        <v>106</v>
      </c>
      <c r="E22" s="188" t="s">
        <v>106</v>
      </c>
      <c r="F22" s="187" t="s">
        <v>105</v>
      </c>
      <c r="G22" s="187" t="s">
        <v>105</v>
      </c>
      <c r="H22" s="91" t="s">
        <v>107</v>
      </c>
      <c r="I22" s="91" t="s">
        <v>107</v>
      </c>
      <c r="J22" s="48"/>
      <c r="K22" s="189" t="s">
        <v>108</v>
      </c>
      <c r="L22" s="190" t="s">
        <v>108</v>
      </c>
    </row>
    <row r="23" spans="2:12" x14ac:dyDescent="0.2">
      <c r="B23" s="37" t="s">
        <v>11</v>
      </c>
      <c r="C23" s="38">
        <v>43387</v>
      </c>
      <c r="D23" s="155"/>
      <c r="E23" s="155"/>
      <c r="F23" s="155"/>
      <c r="G23" s="155"/>
      <c r="H23" s="155"/>
      <c r="I23" s="155"/>
      <c r="J23" s="155"/>
      <c r="K23" s="155"/>
      <c r="L23" s="156"/>
    </row>
    <row r="24" spans="2:12" ht="24" x14ac:dyDescent="0.2">
      <c r="B24" s="37" t="s">
        <v>12</v>
      </c>
      <c r="C24" s="38">
        <v>43388</v>
      </c>
      <c r="D24" s="155"/>
      <c r="E24" s="155"/>
      <c r="F24" s="155"/>
      <c r="G24" s="155"/>
      <c r="H24" s="155"/>
      <c r="I24" s="155"/>
      <c r="J24" s="155"/>
      <c r="K24" s="155"/>
      <c r="L24" s="156"/>
    </row>
    <row r="25" spans="2:12" x14ac:dyDescent="0.2">
      <c r="B25" s="33" t="s">
        <v>6</v>
      </c>
      <c r="C25" s="34">
        <v>43389</v>
      </c>
      <c r="D25" s="48"/>
      <c r="E25" s="48"/>
      <c r="F25" s="48"/>
      <c r="G25" s="48"/>
      <c r="H25" s="48"/>
      <c r="I25" s="48"/>
      <c r="J25" s="48"/>
      <c r="K25" s="48"/>
      <c r="L25" s="50"/>
    </row>
    <row r="26" spans="2:12" x14ac:dyDescent="0.2">
      <c r="B26" s="33" t="s">
        <v>7</v>
      </c>
      <c r="C26" s="34">
        <v>43390</v>
      </c>
      <c r="D26" s="48"/>
      <c r="E26" s="48"/>
      <c r="F26" s="48"/>
      <c r="G26" s="48"/>
      <c r="H26" s="48"/>
      <c r="I26" s="48"/>
      <c r="J26" s="48"/>
      <c r="K26" s="48"/>
      <c r="L26" s="50"/>
    </row>
    <row r="27" spans="2:12" ht="24" x14ac:dyDescent="0.2">
      <c r="B27" s="33" t="s">
        <v>8</v>
      </c>
      <c r="C27" s="34">
        <v>43391</v>
      </c>
      <c r="D27" s="48"/>
      <c r="E27" s="48"/>
      <c r="F27" s="48"/>
      <c r="G27" s="48"/>
      <c r="H27" s="48"/>
      <c r="I27" s="48"/>
      <c r="J27" s="48"/>
      <c r="K27" s="48"/>
      <c r="L27" s="50"/>
    </row>
    <row r="28" spans="2:12" x14ac:dyDescent="0.2">
      <c r="B28" s="33" t="s">
        <v>9</v>
      </c>
      <c r="C28" s="34">
        <v>43392</v>
      </c>
      <c r="D28" s="48"/>
      <c r="E28" s="48"/>
      <c r="F28" s="48"/>
      <c r="G28" s="48"/>
      <c r="H28" s="48"/>
      <c r="I28" s="48"/>
      <c r="J28" s="48"/>
      <c r="K28" s="48"/>
      <c r="L28" s="50"/>
    </row>
    <row r="29" spans="2:12" x14ac:dyDescent="0.2">
      <c r="B29" s="33" t="s">
        <v>10</v>
      </c>
      <c r="C29" s="34">
        <v>43393</v>
      </c>
      <c r="D29" s="48"/>
      <c r="E29" s="48"/>
      <c r="F29" s="48"/>
      <c r="G29" s="48"/>
      <c r="H29" s="48"/>
      <c r="I29" s="48"/>
      <c r="J29" s="48"/>
      <c r="K29" s="48"/>
      <c r="L29" s="50"/>
    </row>
    <row r="30" spans="2:12" x14ac:dyDescent="0.2">
      <c r="B30" s="37" t="s">
        <v>11</v>
      </c>
      <c r="C30" s="38">
        <v>43394</v>
      </c>
      <c r="D30" s="155"/>
      <c r="E30" s="155"/>
      <c r="F30" s="155"/>
      <c r="G30" s="155"/>
      <c r="H30" s="155"/>
      <c r="I30" s="155"/>
      <c r="J30" s="155"/>
      <c r="K30" s="155"/>
      <c r="L30" s="156"/>
    </row>
    <row r="31" spans="2:12" ht="24" x14ac:dyDescent="0.2">
      <c r="B31" s="37" t="s">
        <v>12</v>
      </c>
      <c r="C31" s="38">
        <v>43395</v>
      </c>
      <c r="D31" s="155"/>
      <c r="E31" s="155"/>
      <c r="F31" s="155"/>
      <c r="G31" s="155"/>
      <c r="H31" s="155"/>
      <c r="I31" s="155"/>
      <c r="J31" s="155"/>
      <c r="K31" s="155"/>
      <c r="L31" s="156"/>
    </row>
    <row r="32" spans="2:12" x14ac:dyDescent="0.2">
      <c r="B32" s="39" t="s">
        <v>6</v>
      </c>
      <c r="C32" s="34">
        <v>43396</v>
      </c>
      <c r="D32" s="188" t="s">
        <v>106</v>
      </c>
      <c r="E32" s="188" t="s">
        <v>106</v>
      </c>
      <c r="F32" s="187" t="s">
        <v>105</v>
      </c>
      <c r="G32" s="187" t="s">
        <v>105</v>
      </c>
      <c r="H32" s="91" t="s">
        <v>107</v>
      </c>
      <c r="I32" s="91" t="s">
        <v>107</v>
      </c>
      <c r="J32" s="48"/>
      <c r="K32" s="189" t="s">
        <v>108</v>
      </c>
      <c r="L32" s="190" t="s">
        <v>108</v>
      </c>
    </row>
    <row r="33" spans="2:12" x14ac:dyDescent="0.2">
      <c r="B33" s="33" t="s">
        <v>7</v>
      </c>
      <c r="C33" s="34">
        <v>43397</v>
      </c>
      <c r="D33" s="188" t="s">
        <v>106</v>
      </c>
      <c r="E33" s="188" t="s">
        <v>106</v>
      </c>
      <c r="F33" s="187" t="s">
        <v>105</v>
      </c>
      <c r="G33" s="187" t="s">
        <v>105</v>
      </c>
      <c r="H33" s="91" t="s">
        <v>107</v>
      </c>
      <c r="I33" s="91" t="s">
        <v>107</v>
      </c>
      <c r="J33" s="48"/>
      <c r="K33" s="189" t="s">
        <v>108</v>
      </c>
      <c r="L33" s="190" t="s">
        <v>108</v>
      </c>
    </row>
    <row r="34" spans="2:12" ht="24" x14ac:dyDescent="0.2">
      <c r="B34" s="33" t="s">
        <v>8</v>
      </c>
      <c r="C34" s="34">
        <v>43398</v>
      </c>
      <c r="D34" s="188" t="s">
        <v>106</v>
      </c>
      <c r="E34" s="188" t="s">
        <v>106</v>
      </c>
      <c r="F34" s="187" t="s">
        <v>105</v>
      </c>
      <c r="G34" s="187" t="s">
        <v>105</v>
      </c>
      <c r="H34" s="91" t="s">
        <v>107</v>
      </c>
      <c r="I34" s="91" t="s">
        <v>107</v>
      </c>
      <c r="J34" s="48"/>
      <c r="K34" s="189" t="s">
        <v>108</v>
      </c>
      <c r="L34" s="190" t="s">
        <v>108</v>
      </c>
    </row>
    <row r="35" spans="2:12" x14ac:dyDescent="0.2">
      <c r="B35" s="33" t="s">
        <v>9</v>
      </c>
      <c r="C35" s="34">
        <v>43399</v>
      </c>
      <c r="D35" s="188" t="s">
        <v>106</v>
      </c>
      <c r="E35" s="188" t="s">
        <v>106</v>
      </c>
      <c r="F35" s="187" t="s">
        <v>105</v>
      </c>
      <c r="G35" s="187" t="s">
        <v>105</v>
      </c>
      <c r="H35" s="91" t="s">
        <v>107</v>
      </c>
      <c r="I35" s="91" t="s">
        <v>107</v>
      </c>
      <c r="J35" s="48"/>
      <c r="K35" s="189" t="s">
        <v>108</v>
      </c>
      <c r="L35" s="190" t="s">
        <v>108</v>
      </c>
    </row>
    <row r="36" spans="2:12" x14ac:dyDescent="0.2">
      <c r="B36" s="33" t="s">
        <v>10</v>
      </c>
      <c r="C36" s="34">
        <v>43400</v>
      </c>
      <c r="D36" s="188" t="s">
        <v>106</v>
      </c>
      <c r="E36" s="188" t="s">
        <v>106</v>
      </c>
      <c r="F36" s="187" t="s">
        <v>105</v>
      </c>
      <c r="G36" s="187" t="s">
        <v>105</v>
      </c>
      <c r="H36" s="91" t="s">
        <v>107</v>
      </c>
      <c r="I36" s="91" t="s">
        <v>107</v>
      </c>
      <c r="J36" s="48"/>
      <c r="K36" s="189" t="s">
        <v>108</v>
      </c>
      <c r="L36" s="190" t="s">
        <v>108</v>
      </c>
    </row>
    <row r="37" spans="2:12" x14ac:dyDescent="0.2">
      <c r="B37" s="37" t="s">
        <v>11</v>
      </c>
      <c r="C37" s="38">
        <v>43401</v>
      </c>
      <c r="D37" s="155"/>
      <c r="E37" s="155"/>
      <c r="F37" s="155"/>
      <c r="G37" s="155"/>
      <c r="H37" s="155"/>
      <c r="I37" s="155"/>
      <c r="J37" s="155"/>
      <c r="K37" s="155"/>
      <c r="L37" s="156"/>
    </row>
    <row r="38" spans="2:12" ht="24" x14ac:dyDescent="0.2">
      <c r="B38" s="37" t="s">
        <v>12</v>
      </c>
      <c r="C38" s="38">
        <v>43402</v>
      </c>
      <c r="D38" s="155"/>
      <c r="E38" s="155"/>
      <c r="F38" s="155"/>
      <c r="G38" s="155"/>
      <c r="H38" s="155"/>
      <c r="I38" s="155"/>
      <c r="J38" s="155"/>
      <c r="K38" s="155"/>
      <c r="L38" s="156"/>
    </row>
    <row r="39" spans="2:12" x14ac:dyDescent="0.2">
      <c r="B39" s="46" t="s">
        <v>6</v>
      </c>
      <c r="C39" s="47">
        <v>43403</v>
      </c>
      <c r="D39" s="142" t="s">
        <v>72</v>
      </c>
      <c r="E39" s="142"/>
      <c r="F39" s="142"/>
      <c r="G39" s="142"/>
      <c r="H39" s="142"/>
      <c r="I39" s="142"/>
      <c r="J39" s="142"/>
      <c r="K39" s="142"/>
      <c r="L39" s="143"/>
    </row>
    <row r="40" spans="2:12" x14ac:dyDescent="0.2">
      <c r="B40" s="37" t="s">
        <v>7</v>
      </c>
      <c r="C40" s="38">
        <v>43404</v>
      </c>
      <c r="D40" s="155"/>
      <c r="E40" s="155"/>
      <c r="F40" s="155"/>
      <c r="G40" s="155"/>
      <c r="H40" s="155"/>
      <c r="I40" s="155"/>
      <c r="J40" s="155"/>
      <c r="K40" s="155"/>
      <c r="L40" s="156"/>
    </row>
    <row r="41" spans="2:12" ht="24" x14ac:dyDescent="0.2">
      <c r="B41" s="33" t="s">
        <v>8</v>
      </c>
      <c r="C41" s="34">
        <v>43405</v>
      </c>
      <c r="D41" s="48"/>
      <c r="E41" s="48"/>
      <c r="F41" s="48"/>
      <c r="G41" s="48"/>
      <c r="H41" s="48"/>
      <c r="I41" s="48"/>
      <c r="J41" s="48"/>
      <c r="K41" s="48"/>
      <c r="L41" s="50"/>
    </row>
    <row r="42" spans="2:12" x14ac:dyDescent="0.2">
      <c r="B42" s="33" t="s">
        <v>9</v>
      </c>
      <c r="C42" s="34">
        <v>43406</v>
      </c>
      <c r="D42" s="48"/>
      <c r="E42" s="48"/>
      <c r="F42" s="48"/>
      <c r="G42" s="48"/>
      <c r="H42" s="48"/>
      <c r="I42" s="48"/>
      <c r="J42" s="48"/>
      <c r="K42" s="48"/>
      <c r="L42" s="50"/>
    </row>
    <row r="43" spans="2:12" x14ac:dyDescent="0.2">
      <c r="B43" s="33" t="s">
        <v>10</v>
      </c>
      <c r="C43" s="34">
        <v>43407</v>
      </c>
      <c r="D43" s="48"/>
      <c r="E43" s="48"/>
      <c r="F43" s="48"/>
      <c r="G43" s="48"/>
      <c r="H43" s="48"/>
      <c r="I43" s="48"/>
      <c r="J43" s="48"/>
      <c r="K43" s="48"/>
      <c r="L43" s="50"/>
    </row>
    <row r="44" spans="2:12" x14ac:dyDescent="0.2">
      <c r="B44" s="37" t="s">
        <v>11</v>
      </c>
      <c r="C44" s="38">
        <v>43408</v>
      </c>
      <c r="D44" s="155"/>
      <c r="E44" s="155"/>
      <c r="F44" s="155"/>
      <c r="G44" s="155"/>
      <c r="H44" s="155"/>
      <c r="I44" s="155"/>
      <c r="J44" s="155"/>
      <c r="K44" s="155"/>
      <c r="L44" s="156"/>
    </row>
    <row r="45" spans="2:12" ht="24" x14ac:dyDescent="0.2">
      <c r="B45" s="37" t="s">
        <v>12</v>
      </c>
      <c r="C45" s="38">
        <v>43409</v>
      </c>
      <c r="D45" s="155"/>
      <c r="E45" s="155"/>
      <c r="F45" s="155"/>
      <c r="G45" s="155"/>
      <c r="H45" s="155"/>
      <c r="I45" s="155"/>
      <c r="J45" s="155"/>
      <c r="K45" s="155"/>
      <c r="L45" s="156"/>
    </row>
    <row r="46" spans="2:12" x14ac:dyDescent="0.2">
      <c r="B46" s="33" t="s">
        <v>6</v>
      </c>
      <c r="C46" s="34">
        <v>43410</v>
      </c>
      <c r="D46" s="188" t="s">
        <v>106</v>
      </c>
      <c r="E46" s="188" t="s">
        <v>106</v>
      </c>
      <c r="F46" s="187" t="s">
        <v>105</v>
      </c>
      <c r="G46" s="187" t="s">
        <v>105</v>
      </c>
      <c r="H46" s="187" t="s">
        <v>105</v>
      </c>
      <c r="I46" s="48"/>
      <c r="J46" s="48"/>
      <c r="K46" s="48"/>
      <c r="L46" s="50"/>
    </row>
    <row r="47" spans="2:12" x14ac:dyDescent="0.2">
      <c r="B47" s="33" t="s">
        <v>7</v>
      </c>
      <c r="C47" s="34">
        <v>43411</v>
      </c>
      <c r="D47" s="48"/>
      <c r="E47" s="188" t="s">
        <v>106</v>
      </c>
      <c r="F47" s="188" t="s">
        <v>106</v>
      </c>
      <c r="G47" s="187" t="s">
        <v>105</v>
      </c>
      <c r="H47" s="187" t="s">
        <v>105</v>
      </c>
      <c r="I47" s="48"/>
      <c r="J47" s="189" t="s">
        <v>108</v>
      </c>
      <c r="K47" s="189" t="s">
        <v>108</v>
      </c>
      <c r="L47" s="190" t="s">
        <v>108</v>
      </c>
    </row>
    <row r="48" spans="2:12" ht="24" x14ac:dyDescent="0.2">
      <c r="B48" s="33" t="s">
        <v>8</v>
      </c>
      <c r="C48" s="34">
        <v>43412</v>
      </c>
      <c r="D48" s="188" t="s">
        <v>106</v>
      </c>
      <c r="E48" s="188" t="s">
        <v>106</v>
      </c>
      <c r="F48" s="188" t="s">
        <v>106</v>
      </c>
      <c r="G48" s="187" t="s">
        <v>105</v>
      </c>
      <c r="H48" s="187" t="s">
        <v>105</v>
      </c>
      <c r="I48" s="48"/>
      <c r="J48" s="48"/>
      <c r="K48" s="48"/>
      <c r="L48" s="50"/>
    </row>
    <row r="49" spans="2:12" x14ac:dyDescent="0.2">
      <c r="B49" s="33" t="s">
        <v>9</v>
      </c>
      <c r="C49" s="34">
        <v>43413</v>
      </c>
      <c r="D49" s="188" t="s">
        <v>106</v>
      </c>
      <c r="E49" s="188" t="s">
        <v>106</v>
      </c>
      <c r="F49" s="188" t="s">
        <v>106</v>
      </c>
      <c r="G49" s="187" t="s">
        <v>105</v>
      </c>
      <c r="H49" s="187" t="s">
        <v>105</v>
      </c>
      <c r="I49" s="48"/>
      <c r="J49" s="189" t="s">
        <v>108</v>
      </c>
      <c r="K49" s="189" t="s">
        <v>108</v>
      </c>
      <c r="L49" s="190" t="s">
        <v>108</v>
      </c>
    </row>
    <row r="50" spans="2:12" x14ac:dyDescent="0.2">
      <c r="B50" s="33" t="s">
        <v>10</v>
      </c>
      <c r="C50" s="34">
        <v>43414</v>
      </c>
      <c r="D50" s="188" t="s">
        <v>106</v>
      </c>
      <c r="E50" s="188" t="s">
        <v>106</v>
      </c>
      <c r="F50" s="188" t="s">
        <v>106</v>
      </c>
      <c r="G50" s="187" t="s">
        <v>105</v>
      </c>
      <c r="H50" s="187" t="s">
        <v>105</v>
      </c>
      <c r="I50" s="48"/>
      <c r="J50" s="189" t="s">
        <v>108</v>
      </c>
      <c r="K50" s="189" t="s">
        <v>108</v>
      </c>
      <c r="L50" s="190" t="s">
        <v>108</v>
      </c>
    </row>
    <row r="51" spans="2:12" x14ac:dyDescent="0.2">
      <c r="B51" s="37" t="s">
        <v>11</v>
      </c>
      <c r="C51" s="38">
        <v>43415</v>
      </c>
      <c r="D51" s="155"/>
      <c r="E51" s="155"/>
      <c r="F51" s="155"/>
      <c r="G51" s="155"/>
      <c r="H51" s="155"/>
      <c r="I51" s="155"/>
      <c r="J51" s="155"/>
      <c r="K51" s="155"/>
      <c r="L51" s="156"/>
    </row>
    <row r="52" spans="2:12" ht="24" x14ac:dyDescent="0.2">
      <c r="B52" s="37" t="s">
        <v>12</v>
      </c>
      <c r="C52" s="38">
        <v>43416</v>
      </c>
      <c r="D52" s="155"/>
      <c r="E52" s="155"/>
      <c r="F52" s="155"/>
      <c r="G52" s="155"/>
      <c r="H52" s="155"/>
      <c r="I52" s="155"/>
      <c r="J52" s="155"/>
      <c r="K52" s="155"/>
      <c r="L52" s="156"/>
    </row>
    <row r="53" spans="2:12" x14ac:dyDescent="0.2">
      <c r="B53" s="33" t="s">
        <v>6</v>
      </c>
      <c r="C53" s="34">
        <v>43417</v>
      </c>
      <c r="D53" s="48"/>
      <c r="E53" s="48"/>
      <c r="F53" s="48"/>
      <c r="G53" s="48"/>
      <c r="H53" s="48"/>
      <c r="I53" s="48"/>
      <c r="J53" s="48"/>
      <c r="K53" s="48"/>
      <c r="L53" s="50"/>
    </row>
    <row r="54" spans="2:12" x14ac:dyDescent="0.2">
      <c r="B54" s="33" t="s">
        <v>7</v>
      </c>
      <c r="C54" s="34">
        <v>43418</v>
      </c>
      <c r="D54" s="48"/>
      <c r="E54" s="48"/>
      <c r="F54" s="48"/>
      <c r="G54" s="48"/>
      <c r="H54" s="48"/>
      <c r="I54" s="48"/>
      <c r="J54" s="48"/>
      <c r="K54" s="48"/>
      <c r="L54" s="50"/>
    </row>
    <row r="55" spans="2:12" ht="24" x14ac:dyDescent="0.2">
      <c r="B55" s="33" t="s">
        <v>8</v>
      </c>
      <c r="C55" s="34">
        <v>43419</v>
      </c>
      <c r="D55" s="48"/>
      <c r="E55" s="48"/>
      <c r="F55" s="48"/>
      <c r="G55" s="48"/>
      <c r="H55" s="48"/>
      <c r="I55" s="48"/>
      <c r="J55" s="48"/>
      <c r="K55" s="48"/>
      <c r="L55" s="50"/>
    </row>
    <row r="56" spans="2:12" x14ac:dyDescent="0.2">
      <c r="B56" s="33" t="s">
        <v>9</v>
      </c>
      <c r="C56" s="34">
        <v>43420</v>
      </c>
      <c r="D56" s="48"/>
      <c r="E56" s="48"/>
      <c r="F56" s="48"/>
      <c r="G56" s="48"/>
      <c r="H56" s="48"/>
      <c r="I56" s="48"/>
      <c r="J56" s="48"/>
      <c r="K56" s="48"/>
      <c r="L56" s="50"/>
    </row>
    <row r="57" spans="2:12" x14ac:dyDescent="0.2">
      <c r="B57" s="33" t="s">
        <v>10</v>
      </c>
      <c r="C57" s="34">
        <v>43421</v>
      </c>
      <c r="D57" s="48"/>
      <c r="E57" s="48"/>
      <c r="F57" s="48"/>
      <c r="G57" s="48"/>
      <c r="H57" s="48"/>
      <c r="I57" s="48"/>
      <c r="J57" s="48"/>
      <c r="K57" s="48"/>
      <c r="L57" s="50"/>
    </row>
    <row r="58" spans="2:12" x14ac:dyDescent="0.2">
      <c r="B58" s="37" t="s">
        <v>11</v>
      </c>
      <c r="C58" s="38">
        <v>43422</v>
      </c>
      <c r="D58" s="155"/>
      <c r="E58" s="155"/>
      <c r="F58" s="155"/>
      <c r="G58" s="155"/>
      <c r="H58" s="155"/>
      <c r="I58" s="155"/>
      <c r="J58" s="155"/>
      <c r="K58" s="155"/>
      <c r="L58" s="156"/>
    </row>
    <row r="59" spans="2:12" ht="24" x14ac:dyDescent="0.2">
      <c r="B59" s="37" t="s">
        <v>12</v>
      </c>
      <c r="C59" s="38">
        <v>43423</v>
      </c>
      <c r="D59" s="155"/>
      <c r="E59" s="155"/>
      <c r="F59" s="155"/>
      <c r="G59" s="155"/>
      <c r="H59" s="155"/>
      <c r="I59" s="155"/>
      <c r="J59" s="155"/>
      <c r="K59" s="155"/>
      <c r="L59" s="156"/>
    </row>
    <row r="60" spans="2:12" x14ac:dyDescent="0.2">
      <c r="B60" s="33" t="s">
        <v>6</v>
      </c>
      <c r="C60" s="34">
        <v>43424</v>
      </c>
      <c r="D60" s="188" t="s">
        <v>106</v>
      </c>
      <c r="E60" s="188" t="s">
        <v>106</v>
      </c>
      <c r="F60" s="91" t="s">
        <v>107</v>
      </c>
      <c r="G60" s="91" t="s">
        <v>107</v>
      </c>
      <c r="H60" s="189" t="s">
        <v>108</v>
      </c>
      <c r="I60" s="189" t="s">
        <v>108</v>
      </c>
      <c r="J60" s="48"/>
      <c r="K60" s="48"/>
      <c r="L60" s="50"/>
    </row>
    <row r="61" spans="2:12" x14ac:dyDescent="0.2">
      <c r="B61" s="33" t="s">
        <v>7</v>
      </c>
      <c r="C61" s="34">
        <v>43425</v>
      </c>
      <c r="D61" s="189" t="s">
        <v>108</v>
      </c>
      <c r="E61" s="189" t="s">
        <v>108</v>
      </c>
      <c r="F61" s="91" t="s">
        <v>107</v>
      </c>
      <c r="G61" s="91" t="s">
        <v>107</v>
      </c>
      <c r="H61" s="189" t="s">
        <v>108</v>
      </c>
      <c r="I61" s="189" t="s">
        <v>108</v>
      </c>
      <c r="J61" s="48"/>
      <c r="K61" s="48"/>
      <c r="L61" s="50"/>
    </row>
    <row r="62" spans="2:12" ht="24" x14ac:dyDescent="0.2">
      <c r="B62" s="33" t="s">
        <v>8</v>
      </c>
      <c r="C62" s="34">
        <v>43426</v>
      </c>
      <c r="D62" s="189" t="s">
        <v>108</v>
      </c>
      <c r="E62" s="189" t="s">
        <v>108</v>
      </c>
      <c r="F62" s="187" t="s">
        <v>105</v>
      </c>
      <c r="G62" s="187" t="s">
        <v>105</v>
      </c>
      <c r="H62" s="91" t="s">
        <v>107</v>
      </c>
      <c r="I62" s="91" t="s">
        <v>107</v>
      </c>
      <c r="L62" s="222"/>
    </row>
    <row r="63" spans="2:12" x14ac:dyDescent="0.2">
      <c r="B63" s="33" t="s">
        <v>9</v>
      </c>
      <c r="C63" s="34">
        <v>43427</v>
      </c>
      <c r="D63" s="189" t="s">
        <v>108</v>
      </c>
      <c r="E63" s="189" t="s">
        <v>108</v>
      </c>
      <c r="F63" s="187" t="s">
        <v>105</v>
      </c>
      <c r="G63" s="187" t="s">
        <v>105</v>
      </c>
      <c r="H63" s="91" t="s">
        <v>107</v>
      </c>
      <c r="I63" s="91" t="s">
        <v>107</v>
      </c>
      <c r="L63" s="222"/>
    </row>
    <row r="64" spans="2:12" x14ac:dyDescent="0.2">
      <c r="B64" s="33" t="s">
        <v>10</v>
      </c>
      <c r="C64" s="34">
        <v>43428</v>
      </c>
      <c r="D64" s="189" t="s">
        <v>108</v>
      </c>
      <c r="E64" s="189" t="s">
        <v>108</v>
      </c>
      <c r="F64" s="189" t="s">
        <v>108</v>
      </c>
      <c r="G64" s="48"/>
      <c r="H64" s="48"/>
      <c r="I64" s="48"/>
      <c r="J64" s="48"/>
      <c r="K64" s="48"/>
      <c r="L64" s="50"/>
    </row>
    <row r="65" spans="2:12" x14ac:dyDescent="0.2">
      <c r="B65" s="37" t="s">
        <v>11</v>
      </c>
      <c r="C65" s="38">
        <v>43429</v>
      </c>
      <c r="D65" s="155"/>
      <c r="E65" s="155"/>
      <c r="F65" s="155"/>
      <c r="G65" s="155"/>
      <c r="H65" s="155"/>
      <c r="I65" s="155"/>
      <c r="J65" s="155"/>
      <c r="K65" s="155"/>
      <c r="L65" s="156"/>
    </row>
    <row r="66" spans="2:12" ht="24" x14ac:dyDescent="0.2">
      <c r="B66" s="37" t="s">
        <v>12</v>
      </c>
      <c r="C66" s="38">
        <v>43430</v>
      </c>
      <c r="D66" s="155"/>
      <c r="E66" s="155"/>
      <c r="F66" s="155"/>
      <c r="G66" s="155"/>
      <c r="H66" s="155"/>
      <c r="I66" s="155"/>
      <c r="J66" s="155"/>
      <c r="K66" s="155"/>
      <c r="L66" s="156"/>
    </row>
    <row r="67" spans="2:12" x14ac:dyDescent="0.2">
      <c r="B67" s="33" t="s">
        <v>6</v>
      </c>
      <c r="C67" s="34">
        <v>43431</v>
      </c>
      <c r="D67" s="48"/>
      <c r="E67" s="48"/>
      <c r="F67" s="48"/>
      <c r="G67" s="48"/>
      <c r="H67" s="48"/>
      <c r="I67" s="48"/>
      <c r="J67" s="48"/>
      <c r="K67" s="48"/>
      <c r="L67" s="50"/>
    </row>
    <row r="68" spans="2:12" x14ac:dyDescent="0.2">
      <c r="B68" s="33" t="s">
        <v>7</v>
      </c>
      <c r="C68" s="34">
        <v>43432</v>
      </c>
      <c r="D68" s="189" t="s">
        <v>108</v>
      </c>
      <c r="E68" s="189" t="s">
        <v>108</v>
      </c>
      <c r="F68" s="223" t="s">
        <v>108</v>
      </c>
      <c r="G68" s="48"/>
      <c r="H68" s="48"/>
      <c r="I68" s="48"/>
      <c r="J68" s="48"/>
      <c r="K68" s="48"/>
      <c r="L68" s="50"/>
    </row>
    <row r="69" spans="2:12" ht="24" x14ac:dyDescent="0.2">
      <c r="B69" s="39" t="s">
        <v>8</v>
      </c>
      <c r="C69" s="34">
        <v>43433</v>
      </c>
      <c r="D69" s="48"/>
      <c r="E69" s="48"/>
      <c r="F69" s="48"/>
      <c r="G69" s="48"/>
      <c r="H69" s="48"/>
      <c r="I69" s="48"/>
      <c r="J69" s="48"/>
      <c r="K69" s="48"/>
      <c r="L69" s="50"/>
    </row>
    <row r="70" spans="2:12" x14ac:dyDescent="0.2">
      <c r="B70" s="33" t="s">
        <v>9</v>
      </c>
      <c r="C70" s="34">
        <v>43434</v>
      </c>
      <c r="D70" s="48"/>
      <c r="E70" s="48"/>
      <c r="F70" s="48"/>
      <c r="G70" s="48"/>
      <c r="H70" s="48"/>
      <c r="I70" s="48"/>
      <c r="J70" s="48"/>
      <c r="K70" s="189" t="s">
        <v>108</v>
      </c>
      <c r="L70" s="190" t="s">
        <v>108</v>
      </c>
    </row>
    <row r="71" spans="2:12" ht="13.5" thickBot="1" x14ac:dyDescent="0.25">
      <c r="B71" s="192" t="s">
        <v>10</v>
      </c>
      <c r="C71" s="83">
        <v>43435</v>
      </c>
      <c r="D71" s="84"/>
      <c r="E71" s="84"/>
      <c r="F71" s="84"/>
      <c r="G71" s="84"/>
      <c r="H71" s="84"/>
      <c r="I71" s="84"/>
      <c r="J71" s="84"/>
      <c r="K71" s="224" t="s">
        <v>108</v>
      </c>
      <c r="L71" s="225" t="s">
        <v>108</v>
      </c>
    </row>
    <row r="72" spans="2:12" x14ac:dyDescent="0.2">
      <c r="B72" s="194" t="s">
        <v>112</v>
      </c>
      <c r="C72" s="195"/>
      <c r="D72" s="195"/>
      <c r="E72" s="195"/>
      <c r="F72" s="195"/>
      <c r="G72" s="195"/>
      <c r="H72" s="195"/>
      <c r="I72" s="195"/>
      <c r="J72" s="195"/>
      <c r="K72" s="195"/>
      <c r="L72" s="196"/>
    </row>
    <row r="73" spans="2:12" ht="13.5" thickBot="1" x14ac:dyDescent="0.25">
      <c r="B73" s="197"/>
      <c r="C73" s="198"/>
      <c r="D73" s="198"/>
      <c r="E73" s="198"/>
      <c r="F73" s="198"/>
      <c r="G73" s="198"/>
      <c r="H73" s="198"/>
      <c r="I73" s="198"/>
      <c r="J73" s="198"/>
      <c r="K73" s="198"/>
      <c r="L73" s="199"/>
    </row>
    <row r="74" spans="2:12" x14ac:dyDescent="0.2">
      <c r="B74" s="194" t="s">
        <v>59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6"/>
    </row>
    <row r="75" spans="2:12" ht="13.5" thickBot="1" x14ac:dyDescent="0.25">
      <c r="B75" s="197"/>
      <c r="C75" s="198"/>
      <c r="D75" s="198"/>
      <c r="E75" s="198"/>
      <c r="F75" s="198"/>
      <c r="G75" s="198"/>
      <c r="H75" s="198"/>
      <c r="I75" s="198"/>
      <c r="J75" s="198"/>
      <c r="K75" s="198"/>
      <c r="L75" s="199"/>
    </row>
    <row r="76" spans="2:12" x14ac:dyDescent="0.2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</row>
    <row r="77" spans="2:12" x14ac:dyDescent="0.2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</row>
    <row r="78" spans="2:12" x14ac:dyDescent="0.2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</row>
    <row r="79" spans="2:12" x14ac:dyDescent="0.2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</row>
    <row r="80" spans="2:12" x14ac:dyDescent="0.2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</row>
    <row r="81" spans="2:12" x14ac:dyDescent="0.2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</row>
    <row r="82" spans="2:12" x14ac:dyDescent="0.2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</row>
    <row r="83" spans="2:12" x14ac:dyDescent="0.2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</row>
    <row r="84" spans="2:12" x14ac:dyDescent="0.2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</row>
    <row r="85" spans="2:12" x14ac:dyDescent="0.2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</row>
    <row r="86" spans="2:12" x14ac:dyDescent="0.2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</row>
    <row r="87" spans="2:12" x14ac:dyDescent="0.2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</row>
    <row r="88" spans="2:12" x14ac:dyDescent="0.2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</row>
    <row r="89" spans="2:12" x14ac:dyDescent="0.2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</row>
    <row r="90" spans="2:12" x14ac:dyDescent="0.2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2:12" x14ac:dyDescent="0.2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2:12" x14ac:dyDescent="0.2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2:12" x14ac:dyDescent="0.2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2:12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2:12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2:12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</row>
    <row r="97" spans="2:12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</row>
    <row r="98" spans="2:12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</row>
    <row r="99" spans="2:12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2:12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</row>
    <row r="101" spans="2:12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</row>
    <row r="102" spans="2:12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2:12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2:12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</row>
    <row r="105" spans="2:12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</row>
    <row r="106" spans="2:12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2:12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</row>
    <row r="108" spans="2:12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</row>
    <row r="109" spans="2:12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2:12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2:12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2" spans="2:12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  <row r="113" spans="2:12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2:12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</row>
    <row r="115" spans="2:12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2:12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2:12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/>
    </row>
    <row r="118" spans="2:12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/>
    </row>
    <row r="119" spans="2:12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/>
    </row>
    <row r="120" spans="2:12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/>
    </row>
    <row r="121" spans="2:12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/>
    </row>
    <row r="122" spans="2:12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/>
    </row>
    <row r="123" spans="2:12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/>
    </row>
    <row r="124" spans="2:12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/>
    </row>
    <row r="125" spans="2:12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/>
    </row>
    <row r="126" spans="2:12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/>
    </row>
    <row r="127" spans="2:12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/>
    </row>
    <row r="128" spans="2:12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/>
    </row>
    <row r="129" spans="2:12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/>
    </row>
    <row r="130" spans="2:12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/>
    </row>
    <row r="131" spans="2:12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/>
    </row>
    <row r="132" spans="2:12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/>
    </row>
    <row r="133" spans="2:12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/>
    </row>
    <row r="134" spans="2:12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/>
    </row>
    <row r="135" spans="2:12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/>
    </row>
    <row r="136" spans="2:12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/>
    </row>
    <row r="137" spans="2:12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/>
    </row>
    <row r="138" spans="2:12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/>
    </row>
    <row r="139" spans="2:12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/>
    </row>
    <row r="140" spans="2:12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</row>
    <row r="141" spans="2:12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</row>
    <row r="142" spans="2:12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</row>
    <row r="143" spans="2:12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2:12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</row>
    <row r="145" spans="2:12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2:12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</row>
    <row r="147" spans="2:12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2:12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</row>
    <row r="149" spans="2:12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2:12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2:12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</row>
    <row r="152" spans="2:12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  <row r="498" spans="2:12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</row>
    <row r="499" spans="2:12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</row>
    <row r="500" spans="2:12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</row>
    <row r="501" spans="2:12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</row>
    <row r="502" spans="2:12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</row>
    <row r="503" spans="2:12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</row>
    <row r="504" spans="2:12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</row>
    <row r="505" spans="2:12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</row>
    <row r="506" spans="2:12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</row>
    <row r="507" spans="2:12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</row>
    <row r="508" spans="2:12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</row>
    <row r="509" spans="2:12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</row>
    <row r="510" spans="2:12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</row>
    <row r="511" spans="2:12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</row>
    <row r="512" spans="2:12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</row>
    <row r="513" spans="2:12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</row>
    <row r="514" spans="2:12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</row>
    <row r="515" spans="2:12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</row>
    <row r="516" spans="2:12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2:12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2:12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2:12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2:12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2:12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2" spans="2:12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</row>
    <row r="523" spans="2:12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2:12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2:12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2:12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2:12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2:12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2:12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</row>
    <row r="530" spans="2:12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</row>
    <row r="531" spans="2:12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</row>
    <row r="532" spans="2:12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</row>
    <row r="533" spans="2:12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</row>
    <row r="534" spans="2:12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</row>
    <row r="535" spans="2:12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</row>
    <row r="536" spans="2:12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</row>
    <row r="537" spans="2:12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</row>
    <row r="538" spans="2:12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</row>
    <row r="539" spans="2:12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</row>
    <row r="540" spans="2:12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</row>
    <row r="541" spans="2:12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</row>
    <row r="542" spans="2:12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</row>
    <row r="543" spans="2:12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</row>
    <row r="544" spans="2:12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</row>
    <row r="545" spans="2:12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</row>
    <row r="546" spans="2:12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</row>
    <row r="547" spans="2:12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</row>
    <row r="548" spans="2:12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</row>
    <row r="549" spans="2:12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</row>
    <row r="550" spans="2:12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</row>
    <row r="551" spans="2:12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</row>
    <row r="552" spans="2:12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</row>
    <row r="553" spans="2:12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</row>
    <row r="554" spans="2:12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</row>
    <row r="555" spans="2:12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</row>
    <row r="556" spans="2:12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</row>
    <row r="557" spans="2:12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</row>
    <row r="558" spans="2:12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</row>
    <row r="559" spans="2:12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</row>
    <row r="560" spans="2:12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</row>
    <row r="561" spans="2:12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</row>
    <row r="562" spans="2:12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</row>
    <row r="563" spans="2:12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</row>
    <row r="564" spans="2:12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</row>
    <row r="565" spans="2:12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</row>
    <row r="566" spans="2:12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</row>
    <row r="567" spans="2:12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</row>
    <row r="568" spans="2:12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</row>
    <row r="569" spans="2:12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</row>
    <row r="570" spans="2:12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</row>
    <row r="571" spans="2:12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</row>
    <row r="572" spans="2:12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</row>
    <row r="573" spans="2:12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</row>
    <row r="574" spans="2:12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</row>
    <row r="575" spans="2:12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</row>
    <row r="576" spans="2:12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</row>
    <row r="577" spans="2:12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</row>
    <row r="578" spans="2:12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</row>
    <row r="579" spans="2:12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</row>
    <row r="580" spans="2:12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</row>
    <row r="581" spans="2:12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</row>
    <row r="582" spans="2:12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</row>
    <row r="583" spans="2:12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</row>
    <row r="584" spans="2:12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</row>
    <row r="585" spans="2:12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</row>
    <row r="586" spans="2:12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</row>
    <row r="587" spans="2:12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</row>
    <row r="588" spans="2:12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</row>
    <row r="589" spans="2:12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</row>
    <row r="590" spans="2:12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</row>
    <row r="591" spans="2:12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</row>
    <row r="592" spans="2:12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</row>
    <row r="593" spans="2:12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</row>
    <row r="594" spans="2:12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</row>
    <row r="595" spans="2:12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</row>
    <row r="596" spans="2:12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</row>
    <row r="597" spans="2:12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</row>
    <row r="598" spans="2:12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</row>
    <row r="599" spans="2:12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</row>
    <row r="600" spans="2:12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</row>
    <row r="601" spans="2:12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</row>
    <row r="602" spans="2:12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</row>
    <row r="603" spans="2:12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</row>
    <row r="604" spans="2:12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</row>
    <row r="605" spans="2:12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</row>
    <row r="606" spans="2:12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</row>
    <row r="607" spans="2:12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</row>
    <row r="608" spans="2:12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</row>
    <row r="609" spans="2:12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</row>
    <row r="610" spans="2:12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</row>
    <row r="611" spans="2:12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</row>
    <row r="612" spans="2:12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</row>
    <row r="613" spans="2:12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</row>
    <row r="614" spans="2:12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</row>
    <row r="615" spans="2:12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</row>
    <row r="616" spans="2:12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</row>
    <row r="617" spans="2:12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</row>
    <row r="618" spans="2:12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</row>
    <row r="619" spans="2:12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</row>
    <row r="620" spans="2:12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</row>
    <row r="621" spans="2:12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</row>
    <row r="622" spans="2:12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</row>
    <row r="623" spans="2:12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</row>
    <row r="624" spans="2:12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</row>
    <row r="625" spans="2:12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</row>
    <row r="626" spans="2:12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</row>
    <row r="627" spans="2:12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</row>
    <row r="628" spans="2:12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</row>
    <row r="629" spans="2:12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</row>
    <row r="630" spans="2:12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</row>
    <row r="631" spans="2:12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</row>
    <row r="632" spans="2:12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</row>
    <row r="633" spans="2:12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</row>
    <row r="634" spans="2:12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</row>
    <row r="635" spans="2:12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</row>
    <row r="636" spans="2:12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</row>
    <row r="637" spans="2:12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</row>
    <row r="638" spans="2:12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</row>
    <row r="639" spans="2:12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</row>
    <row r="640" spans="2:12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</row>
    <row r="641" spans="2:12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</row>
    <row r="642" spans="2:12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</row>
    <row r="643" spans="2:12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</row>
    <row r="644" spans="2:12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</row>
    <row r="645" spans="2:12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</row>
    <row r="646" spans="2:12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</row>
    <row r="647" spans="2:12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</row>
    <row r="648" spans="2:12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</row>
    <row r="649" spans="2:12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</row>
    <row r="650" spans="2:12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</row>
    <row r="651" spans="2:12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</row>
    <row r="652" spans="2:12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</row>
    <row r="653" spans="2:12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</row>
    <row r="654" spans="2:12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</row>
    <row r="655" spans="2:12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</row>
    <row r="656" spans="2:12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</row>
    <row r="657" spans="2:12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</row>
    <row r="658" spans="2:12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</row>
    <row r="659" spans="2:12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</row>
    <row r="660" spans="2:12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</row>
    <row r="661" spans="2:12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</row>
    <row r="662" spans="2:12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</row>
    <row r="663" spans="2:12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</row>
    <row r="664" spans="2:12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</row>
    <row r="665" spans="2:12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</row>
    <row r="666" spans="2:12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</row>
    <row r="667" spans="2:12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</row>
    <row r="668" spans="2:12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</row>
    <row r="669" spans="2:12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</row>
    <row r="670" spans="2:12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</row>
    <row r="671" spans="2:12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</row>
    <row r="672" spans="2:12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</row>
    <row r="673" spans="2:12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</row>
    <row r="674" spans="2:12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</row>
    <row r="675" spans="2:12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</row>
    <row r="676" spans="2:12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</row>
    <row r="677" spans="2:12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</row>
    <row r="678" spans="2:12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</row>
    <row r="679" spans="2:12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</row>
    <row r="680" spans="2:12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</row>
    <row r="681" spans="2:12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</row>
    <row r="682" spans="2:12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</row>
    <row r="683" spans="2:12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</row>
    <row r="684" spans="2:12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</row>
    <row r="685" spans="2:12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</row>
    <row r="686" spans="2:12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</row>
    <row r="687" spans="2:12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</row>
    <row r="688" spans="2:12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</row>
    <row r="689" spans="2:12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</row>
    <row r="690" spans="2:12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</row>
    <row r="691" spans="2:12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</row>
    <row r="692" spans="2:12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</row>
    <row r="693" spans="2:12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</row>
    <row r="694" spans="2:12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</row>
    <row r="695" spans="2:12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</row>
    <row r="696" spans="2:12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</row>
    <row r="697" spans="2:12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</row>
    <row r="698" spans="2:12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</row>
    <row r="699" spans="2:12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</row>
    <row r="700" spans="2:12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</row>
    <row r="701" spans="2:12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</row>
    <row r="702" spans="2:12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</row>
    <row r="703" spans="2:12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</row>
    <row r="704" spans="2:12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</row>
    <row r="705" spans="2:12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</row>
    <row r="706" spans="2:12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</row>
    <row r="707" spans="2:12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</row>
    <row r="708" spans="2:12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</row>
    <row r="709" spans="2:12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</row>
    <row r="710" spans="2:12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</row>
    <row r="711" spans="2:12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</row>
    <row r="712" spans="2:12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</row>
    <row r="713" spans="2:12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</row>
    <row r="714" spans="2:12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</row>
    <row r="715" spans="2:12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</row>
    <row r="716" spans="2:12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</row>
    <row r="717" spans="2:12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</row>
    <row r="718" spans="2:12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</row>
    <row r="719" spans="2:12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</row>
    <row r="720" spans="2:12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</row>
    <row r="721" spans="2:12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</row>
    <row r="722" spans="2:12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</row>
    <row r="723" spans="2:12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</row>
    <row r="724" spans="2:12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</row>
    <row r="725" spans="2:12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</row>
    <row r="726" spans="2:12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</row>
    <row r="727" spans="2:12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</row>
    <row r="728" spans="2:12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</row>
    <row r="729" spans="2:12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</row>
    <row r="730" spans="2:12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</row>
    <row r="731" spans="2:12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</row>
    <row r="732" spans="2:12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</row>
    <row r="733" spans="2:12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</row>
    <row r="734" spans="2:12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</row>
    <row r="735" spans="2:12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</row>
    <row r="736" spans="2:12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</row>
    <row r="737" spans="2:12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</row>
    <row r="738" spans="2:12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</row>
    <row r="739" spans="2:12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</row>
    <row r="740" spans="2:12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</row>
    <row r="741" spans="2:12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</row>
    <row r="742" spans="2:12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</row>
    <row r="743" spans="2:12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</row>
    <row r="744" spans="2:12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</row>
    <row r="745" spans="2:12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</row>
    <row r="746" spans="2:12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</row>
    <row r="747" spans="2:12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</row>
    <row r="748" spans="2:12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</row>
    <row r="749" spans="2:12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</row>
    <row r="750" spans="2:12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</row>
    <row r="751" spans="2:12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</row>
    <row r="752" spans="2:12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</row>
    <row r="753" spans="2:12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</row>
    <row r="754" spans="2:12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</row>
    <row r="755" spans="2:12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</row>
    <row r="756" spans="2:12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</row>
    <row r="757" spans="2:12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</row>
    <row r="758" spans="2:12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</row>
    <row r="759" spans="2:12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</row>
    <row r="760" spans="2:12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</row>
    <row r="761" spans="2:12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</row>
    <row r="762" spans="2:12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</row>
    <row r="763" spans="2:12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</row>
    <row r="764" spans="2:12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</row>
    <row r="765" spans="2:12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</row>
    <row r="766" spans="2:12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</row>
    <row r="767" spans="2:12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</row>
    <row r="768" spans="2:12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</row>
    <row r="769" spans="2:12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</row>
    <row r="770" spans="2:12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</row>
    <row r="771" spans="2:12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</row>
    <row r="772" spans="2:12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</row>
    <row r="773" spans="2:12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</row>
    <row r="774" spans="2:12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</row>
    <row r="775" spans="2:12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</row>
    <row r="776" spans="2:12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</row>
    <row r="777" spans="2:12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</row>
    <row r="778" spans="2:12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</row>
    <row r="779" spans="2:12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</row>
    <row r="780" spans="2:12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</row>
    <row r="781" spans="2:12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</row>
    <row r="782" spans="2:12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</row>
    <row r="783" spans="2:12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</row>
    <row r="784" spans="2:12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</row>
    <row r="785" spans="2:12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</row>
    <row r="786" spans="2:12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</row>
    <row r="787" spans="2:12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</row>
    <row r="788" spans="2:12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</row>
    <row r="789" spans="2:12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</row>
    <row r="790" spans="2:12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</row>
    <row r="791" spans="2:12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</row>
    <row r="792" spans="2:12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</row>
    <row r="793" spans="2:12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</row>
    <row r="794" spans="2:12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</row>
    <row r="795" spans="2:12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2:12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2:12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</row>
    <row r="798" spans="2:12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</row>
    <row r="799" spans="2:12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</row>
    <row r="800" spans="2:12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</row>
    <row r="801" spans="2:12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</row>
    <row r="802" spans="2:12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</row>
    <row r="803" spans="2:12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</row>
    <row r="804" spans="2:12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</row>
    <row r="805" spans="2:12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</row>
    <row r="806" spans="2:12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</row>
    <row r="807" spans="2:12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</row>
    <row r="808" spans="2:12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</row>
    <row r="809" spans="2:12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</row>
    <row r="810" spans="2:12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</row>
    <row r="811" spans="2:12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</row>
    <row r="812" spans="2:12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</row>
    <row r="813" spans="2:12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</row>
    <row r="814" spans="2:12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</row>
    <row r="815" spans="2:12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</row>
    <row r="816" spans="2:12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</row>
    <row r="817" spans="2:12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</row>
    <row r="818" spans="2:12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</row>
    <row r="819" spans="2:12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</row>
    <row r="820" spans="2:12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</row>
    <row r="821" spans="2:12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</row>
    <row r="822" spans="2:12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</row>
    <row r="823" spans="2:12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</row>
    <row r="824" spans="2:12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</row>
    <row r="825" spans="2:12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</row>
    <row r="826" spans="2:12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</row>
    <row r="827" spans="2:12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</row>
    <row r="828" spans="2:12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</row>
    <row r="829" spans="2:12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</row>
    <row r="830" spans="2:12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</row>
    <row r="831" spans="2:12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</row>
    <row r="832" spans="2:12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</row>
    <row r="833" spans="2:12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</row>
    <row r="834" spans="2:12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</row>
    <row r="835" spans="2:12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</row>
    <row r="836" spans="2:12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</row>
    <row r="837" spans="2:12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</row>
    <row r="838" spans="2:12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2:12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</row>
    <row r="840" spans="2:12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</row>
    <row r="841" spans="2:12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</row>
    <row r="842" spans="2:12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</row>
    <row r="843" spans="2:12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</row>
    <row r="844" spans="2:12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</row>
    <row r="845" spans="2:12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</row>
    <row r="846" spans="2:12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</row>
    <row r="847" spans="2:12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</row>
    <row r="848" spans="2:12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</row>
    <row r="849" spans="2:12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</row>
    <row r="850" spans="2:12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</row>
    <row r="851" spans="2:12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</row>
    <row r="852" spans="2:12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</row>
    <row r="853" spans="2:12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</row>
    <row r="854" spans="2:12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</row>
    <row r="855" spans="2:12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</row>
    <row r="856" spans="2:12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</row>
    <row r="857" spans="2:12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</row>
    <row r="858" spans="2:12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</row>
    <row r="859" spans="2:12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</row>
    <row r="860" spans="2:12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</row>
    <row r="861" spans="2:12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</row>
    <row r="862" spans="2:12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</row>
    <row r="863" spans="2:12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</row>
    <row r="864" spans="2:12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</row>
    <row r="865" spans="2:12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</row>
    <row r="866" spans="2:12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</row>
    <row r="867" spans="2:12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</row>
    <row r="868" spans="2:12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</row>
    <row r="869" spans="2:12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</row>
    <row r="870" spans="2:12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</row>
    <row r="871" spans="2:12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</row>
    <row r="872" spans="2:12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</row>
    <row r="873" spans="2:12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</row>
    <row r="874" spans="2:12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</row>
    <row r="875" spans="2:12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</row>
    <row r="876" spans="2:12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</row>
    <row r="877" spans="2:12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</row>
    <row r="878" spans="2:12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</row>
    <row r="879" spans="2:12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</row>
    <row r="880" spans="2:12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</row>
    <row r="881" spans="2:12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</row>
    <row r="882" spans="2:12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</row>
    <row r="883" spans="2:12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</row>
    <row r="884" spans="2:12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</row>
    <row r="885" spans="2:12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</row>
    <row r="886" spans="2:12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</row>
    <row r="887" spans="2:12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</row>
    <row r="888" spans="2:12" x14ac:dyDescent="0.2"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</row>
    <row r="889" spans="2:12" x14ac:dyDescent="0.2"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</row>
    <row r="890" spans="2:12" x14ac:dyDescent="0.2"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</row>
    <row r="891" spans="2:12" x14ac:dyDescent="0.2"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</row>
    <row r="892" spans="2:12" x14ac:dyDescent="0.2"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</row>
    <row r="893" spans="2:12" x14ac:dyDescent="0.2">
      <c r="B893" s="3"/>
      <c r="C893" s="3"/>
      <c r="D893" s="3"/>
      <c r="E893" s="3"/>
      <c r="F893" s="3"/>
      <c r="G893" s="3"/>
      <c r="H893" s="3"/>
      <c r="I893" s="4"/>
      <c r="J893" s="4"/>
      <c r="K893" s="4"/>
      <c r="L893" s="3"/>
    </row>
  </sheetData>
  <mergeCells count="34">
    <mergeCell ref="D58:L58"/>
    <mergeCell ref="D59:L59"/>
    <mergeCell ref="D65:L65"/>
    <mergeCell ref="D66:L66"/>
    <mergeCell ref="B72:L73"/>
    <mergeCell ref="B74:L75"/>
    <mergeCell ref="D39:L39"/>
    <mergeCell ref="D40:L40"/>
    <mergeCell ref="D44:L44"/>
    <mergeCell ref="D45:L45"/>
    <mergeCell ref="D51:L51"/>
    <mergeCell ref="D52:L52"/>
    <mergeCell ref="D23:L23"/>
    <mergeCell ref="D24:L24"/>
    <mergeCell ref="D30:L30"/>
    <mergeCell ref="D31:L31"/>
    <mergeCell ref="D37:L37"/>
    <mergeCell ref="D38:L38"/>
    <mergeCell ref="B8:C8"/>
    <mergeCell ref="E8:G8"/>
    <mergeCell ref="B9:L9"/>
    <mergeCell ref="B10:C10"/>
    <mergeCell ref="D16:L16"/>
    <mergeCell ref="D17:L17"/>
    <mergeCell ref="B2:L2"/>
    <mergeCell ref="B3:L3"/>
    <mergeCell ref="B4:L4"/>
    <mergeCell ref="B5:L5"/>
    <mergeCell ref="B6:C7"/>
    <mergeCell ref="D6:D7"/>
    <mergeCell ref="E6:G6"/>
    <mergeCell ref="H6:H7"/>
    <mergeCell ref="I6:I7"/>
    <mergeCell ref="J6:L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6445F-1153-4361-B14B-7BC332BCD104}">
  <sheetPr>
    <tabColor rgb="FFFFFF00"/>
  </sheetPr>
  <dimension ref="B1:P890"/>
  <sheetViews>
    <sheetView workbookViewId="0">
      <selection activeCell="B3" sqref="B3:L3"/>
    </sheetView>
  </sheetViews>
  <sheetFormatPr defaultRowHeight="12.75" x14ac:dyDescent="0.2"/>
  <cols>
    <col min="2" max="2" width="10.7109375" style="1" customWidth="1"/>
    <col min="3" max="3" width="15.85546875" style="1" bestFit="1" customWidth="1"/>
    <col min="4" max="8" width="16.85546875" style="1" customWidth="1"/>
    <col min="9" max="11" width="16.85546875" style="2" customWidth="1"/>
    <col min="12" max="12" width="16.85546875" style="1" customWidth="1"/>
    <col min="13" max="14" width="5.85546875" customWidth="1"/>
  </cols>
  <sheetData>
    <row r="1" spans="2:16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6" ht="23.25" x14ac:dyDescent="0.2">
      <c r="B2" s="93" t="s">
        <v>18</v>
      </c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2:16" ht="20.25" x14ac:dyDescent="0.2">
      <c r="B3" s="96" t="s">
        <v>15</v>
      </c>
      <c r="C3" s="164"/>
      <c r="D3" s="164"/>
      <c r="E3" s="164"/>
      <c r="F3" s="164"/>
      <c r="G3" s="164"/>
      <c r="H3" s="164"/>
      <c r="I3" s="164"/>
      <c r="J3" s="164"/>
      <c r="K3" s="164"/>
      <c r="L3" s="98"/>
    </row>
    <row r="4" spans="2:16" ht="19.5" thickBot="1" x14ac:dyDescent="0.25">
      <c r="B4" s="99" t="s">
        <v>57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</row>
    <row r="5" spans="2:16" ht="24" thickBot="1" x14ac:dyDescent="0.25">
      <c r="B5" s="116" t="s">
        <v>121</v>
      </c>
      <c r="C5" s="117"/>
      <c r="D5" s="117"/>
      <c r="E5" s="117"/>
      <c r="F5" s="117"/>
      <c r="G5" s="117"/>
      <c r="H5" s="117"/>
      <c r="I5" s="117"/>
      <c r="J5" s="117"/>
      <c r="K5" s="117"/>
      <c r="L5" s="118"/>
    </row>
    <row r="6" spans="2:16" x14ac:dyDescent="0.2">
      <c r="B6" s="165" t="s">
        <v>13</v>
      </c>
      <c r="C6" s="166"/>
      <c r="D6" s="167" t="s">
        <v>82</v>
      </c>
      <c r="E6" s="168" t="s">
        <v>83</v>
      </c>
      <c r="F6" s="168"/>
      <c r="G6" s="168"/>
      <c r="H6" s="169" t="s">
        <v>84</v>
      </c>
      <c r="I6" s="170" t="s">
        <v>85</v>
      </c>
      <c r="J6" s="171" t="s">
        <v>86</v>
      </c>
      <c r="K6" s="172"/>
      <c r="L6" s="173"/>
    </row>
    <row r="7" spans="2:16" ht="24" x14ac:dyDescent="0.2">
      <c r="B7" s="174"/>
      <c r="C7" s="175"/>
      <c r="D7" s="176"/>
      <c r="E7" s="177" t="s">
        <v>87</v>
      </c>
      <c r="F7" s="177" t="s">
        <v>88</v>
      </c>
      <c r="G7" s="177" t="s">
        <v>89</v>
      </c>
      <c r="H7" s="178"/>
      <c r="I7" s="179"/>
      <c r="J7" s="180"/>
      <c r="K7" s="181"/>
      <c r="L7" s="182"/>
    </row>
    <row r="8" spans="2:16" ht="24.75" thickBot="1" x14ac:dyDescent="0.25">
      <c r="B8" s="151" t="s">
        <v>14</v>
      </c>
      <c r="C8" s="152"/>
      <c r="D8" s="226" t="s">
        <v>122</v>
      </c>
      <c r="E8" s="226" t="s">
        <v>123</v>
      </c>
      <c r="F8" s="227" t="s">
        <v>115</v>
      </c>
      <c r="G8" s="228"/>
      <c r="H8" s="226" t="s">
        <v>124</v>
      </c>
      <c r="I8" s="226" t="s">
        <v>125</v>
      </c>
      <c r="J8" s="180"/>
      <c r="K8" s="181"/>
      <c r="L8" s="182"/>
    </row>
    <row r="9" spans="2:16" ht="39" customHeight="1" thickBot="1" x14ac:dyDescent="0.25">
      <c r="B9" s="229" t="s">
        <v>117</v>
      </c>
      <c r="C9" s="230"/>
      <c r="D9" s="230"/>
      <c r="E9" s="230"/>
      <c r="F9" s="230"/>
      <c r="G9" s="230"/>
      <c r="H9" s="230"/>
      <c r="I9" s="230"/>
      <c r="J9" s="230"/>
      <c r="K9" s="230"/>
      <c r="L9" s="231"/>
    </row>
    <row r="10" spans="2:16" x14ac:dyDescent="0.2">
      <c r="B10" s="153" t="s">
        <v>17</v>
      </c>
      <c r="C10" s="154"/>
      <c r="D10" s="72" t="s">
        <v>96</v>
      </c>
      <c r="E10" s="72" t="s">
        <v>97</v>
      </c>
      <c r="F10" s="72" t="s">
        <v>98</v>
      </c>
      <c r="G10" s="72" t="s">
        <v>99</v>
      </c>
      <c r="H10" s="72" t="s">
        <v>100</v>
      </c>
      <c r="I10" s="72" t="s">
        <v>101</v>
      </c>
      <c r="J10" s="72" t="s">
        <v>102</v>
      </c>
      <c r="K10" s="92" t="s">
        <v>103</v>
      </c>
      <c r="L10" s="74" t="s">
        <v>104</v>
      </c>
    </row>
    <row r="11" spans="2:16" x14ac:dyDescent="0.2">
      <c r="B11" s="33" t="s">
        <v>6</v>
      </c>
      <c r="C11" s="34">
        <v>43375</v>
      </c>
      <c r="D11" s="48"/>
      <c r="E11" s="48"/>
      <c r="F11" s="48"/>
      <c r="G11" s="48"/>
      <c r="H11" s="48"/>
      <c r="I11" s="48"/>
      <c r="J11" s="48"/>
      <c r="K11" s="48"/>
      <c r="L11" s="50"/>
      <c r="O11" s="191" t="s">
        <v>109</v>
      </c>
      <c r="P11">
        <f>COUNTIF(E11:M64,I18)</f>
        <v>35</v>
      </c>
    </row>
    <row r="12" spans="2:16" x14ac:dyDescent="0.2">
      <c r="B12" s="33" t="s">
        <v>7</v>
      </c>
      <c r="C12" s="34">
        <v>43376</v>
      </c>
      <c r="D12" s="48"/>
      <c r="E12" s="48"/>
      <c r="F12" s="48"/>
      <c r="G12" s="48"/>
      <c r="H12" s="48"/>
      <c r="I12" s="48"/>
      <c r="J12" s="48"/>
      <c r="K12" s="48"/>
      <c r="L12" s="50"/>
      <c r="O12" s="191" t="s">
        <v>110</v>
      </c>
      <c r="P12">
        <f>COUNTIF(D11:M64,G19)</f>
        <v>28</v>
      </c>
    </row>
    <row r="13" spans="2:16" ht="24" x14ac:dyDescent="0.2">
      <c r="B13" s="33" t="s">
        <v>8</v>
      </c>
      <c r="C13" s="34">
        <v>43377</v>
      </c>
      <c r="D13" s="48"/>
      <c r="E13" s="48"/>
      <c r="F13" s="48"/>
      <c r="G13" s="48"/>
      <c r="H13" s="48"/>
      <c r="I13" s="48"/>
      <c r="J13" s="48"/>
      <c r="K13" s="48"/>
      <c r="L13" s="50"/>
      <c r="O13" s="191" t="s">
        <v>108</v>
      </c>
      <c r="P13">
        <f>COUNTIF(D11:M64,"Microbiologia")</f>
        <v>49</v>
      </c>
    </row>
    <row r="14" spans="2:16" x14ac:dyDescent="0.2">
      <c r="B14" s="33" t="s">
        <v>9</v>
      </c>
      <c r="C14" s="34">
        <v>43378</v>
      </c>
      <c r="D14" s="48"/>
      <c r="E14" s="48"/>
      <c r="F14" s="48"/>
      <c r="G14" s="48"/>
      <c r="H14" s="48"/>
      <c r="I14" s="48"/>
      <c r="J14" s="48"/>
      <c r="K14" s="48"/>
      <c r="L14" s="50"/>
      <c r="O14" s="191" t="s">
        <v>111</v>
      </c>
      <c r="P14">
        <f>COUNTIF(D11:M64,E18)</f>
        <v>35</v>
      </c>
    </row>
    <row r="15" spans="2:16" x14ac:dyDescent="0.2">
      <c r="B15" s="33" t="s">
        <v>10</v>
      </c>
      <c r="C15" s="34">
        <v>43379</v>
      </c>
      <c r="D15" s="48"/>
      <c r="E15" s="48"/>
      <c r="F15" s="48"/>
      <c r="G15" s="48"/>
      <c r="H15" s="48"/>
      <c r="I15" s="48"/>
      <c r="J15" s="48"/>
      <c r="K15" s="48"/>
      <c r="L15" s="50"/>
    </row>
    <row r="16" spans="2:16" x14ac:dyDescent="0.2">
      <c r="B16" s="37" t="s">
        <v>11</v>
      </c>
      <c r="C16" s="38">
        <v>43380</v>
      </c>
      <c r="D16" s="207"/>
      <c r="E16" s="208"/>
      <c r="F16" s="208"/>
      <c r="G16" s="208"/>
      <c r="H16" s="208"/>
      <c r="I16" s="208"/>
      <c r="J16" s="208"/>
      <c r="K16" s="208"/>
      <c r="L16" s="209"/>
    </row>
    <row r="17" spans="2:12" ht="24" x14ac:dyDescent="0.2">
      <c r="B17" s="37" t="s">
        <v>12</v>
      </c>
      <c r="C17" s="38">
        <v>43381</v>
      </c>
      <c r="D17" s="207"/>
      <c r="E17" s="208"/>
      <c r="F17" s="208"/>
      <c r="G17" s="208"/>
      <c r="H17" s="208"/>
      <c r="I17" s="208"/>
      <c r="J17" s="208"/>
      <c r="K17" s="208"/>
      <c r="L17" s="209"/>
    </row>
    <row r="18" spans="2:12" x14ac:dyDescent="0.2">
      <c r="B18" s="33" t="s">
        <v>6</v>
      </c>
      <c r="C18" s="34">
        <v>43382</v>
      </c>
      <c r="D18" s="188" t="s">
        <v>106</v>
      </c>
      <c r="E18" s="188" t="s">
        <v>106</v>
      </c>
      <c r="F18" s="91" t="s">
        <v>107</v>
      </c>
      <c r="G18" s="91" t="s">
        <v>107</v>
      </c>
      <c r="H18" s="187" t="s">
        <v>105</v>
      </c>
      <c r="I18" s="187" t="s">
        <v>105</v>
      </c>
      <c r="J18" s="48"/>
      <c r="K18" s="189" t="s">
        <v>108</v>
      </c>
      <c r="L18" s="190" t="s">
        <v>108</v>
      </c>
    </row>
    <row r="19" spans="2:12" x14ac:dyDescent="0.2">
      <c r="B19" s="33" t="s">
        <v>7</v>
      </c>
      <c r="C19" s="34">
        <v>43383</v>
      </c>
      <c r="D19" s="188" t="s">
        <v>106</v>
      </c>
      <c r="E19" s="188" t="s">
        <v>106</v>
      </c>
      <c r="F19" s="91" t="s">
        <v>107</v>
      </c>
      <c r="G19" s="91" t="s">
        <v>107</v>
      </c>
      <c r="H19" s="187" t="s">
        <v>105</v>
      </c>
      <c r="I19" s="187" t="s">
        <v>105</v>
      </c>
      <c r="J19" s="48"/>
      <c r="K19" s="189" t="s">
        <v>108</v>
      </c>
      <c r="L19" s="190" t="s">
        <v>108</v>
      </c>
    </row>
    <row r="20" spans="2:12" ht="24" x14ac:dyDescent="0.2">
      <c r="B20" s="33" t="s">
        <v>8</v>
      </c>
      <c r="C20" s="34">
        <v>43384</v>
      </c>
      <c r="D20" s="188" t="s">
        <v>106</v>
      </c>
      <c r="E20" s="188" t="s">
        <v>106</v>
      </c>
      <c r="F20" s="91" t="s">
        <v>107</v>
      </c>
      <c r="G20" s="91" t="s">
        <v>107</v>
      </c>
      <c r="H20" s="187" t="s">
        <v>105</v>
      </c>
      <c r="I20" s="187" t="s">
        <v>105</v>
      </c>
      <c r="J20" s="48"/>
      <c r="K20" s="189" t="s">
        <v>108</v>
      </c>
      <c r="L20" s="190" t="s">
        <v>108</v>
      </c>
    </row>
    <row r="21" spans="2:12" x14ac:dyDescent="0.2">
      <c r="B21" s="33" t="s">
        <v>9</v>
      </c>
      <c r="C21" s="34">
        <v>43385</v>
      </c>
      <c r="D21" s="188" t="s">
        <v>106</v>
      </c>
      <c r="E21" s="188" t="s">
        <v>106</v>
      </c>
      <c r="F21" s="91" t="s">
        <v>107</v>
      </c>
      <c r="G21" s="91" t="s">
        <v>107</v>
      </c>
      <c r="H21" s="187" t="s">
        <v>105</v>
      </c>
      <c r="I21" s="187" t="s">
        <v>105</v>
      </c>
      <c r="J21" s="48"/>
      <c r="K21" s="189" t="s">
        <v>108</v>
      </c>
      <c r="L21" s="190" t="s">
        <v>108</v>
      </c>
    </row>
    <row r="22" spans="2:12" x14ac:dyDescent="0.2">
      <c r="B22" s="33" t="s">
        <v>10</v>
      </c>
      <c r="C22" s="34">
        <v>43386</v>
      </c>
      <c r="D22" s="188" t="s">
        <v>106</v>
      </c>
      <c r="E22" s="188" t="s">
        <v>106</v>
      </c>
      <c r="F22" s="91" t="s">
        <v>107</v>
      </c>
      <c r="G22" s="91" t="s">
        <v>107</v>
      </c>
      <c r="H22" s="187" t="s">
        <v>105</v>
      </c>
      <c r="I22" s="187" t="s">
        <v>105</v>
      </c>
      <c r="J22" s="48"/>
      <c r="K22" s="189" t="s">
        <v>108</v>
      </c>
      <c r="L22" s="190" t="s">
        <v>108</v>
      </c>
    </row>
    <row r="23" spans="2:12" x14ac:dyDescent="0.2">
      <c r="B23" s="37" t="s">
        <v>11</v>
      </c>
      <c r="C23" s="38">
        <v>43387</v>
      </c>
      <c r="D23" s="207"/>
      <c r="E23" s="208"/>
      <c r="F23" s="208"/>
      <c r="G23" s="208"/>
      <c r="H23" s="208"/>
      <c r="I23" s="208"/>
      <c r="J23" s="208"/>
      <c r="K23" s="208"/>
      <c r="L23" s="209"/>
    </row>
    <row r="24" spans="2:12" ht="24" x14ac:dyDescent="0.2">
      <c r="B24" s="37" t="s">
        <v>12</v>
      </c>
      <c r="C24" s="38">
        <v>43388</v>
      </c>
      <c r="D24" s="207"/>
      <c r="E24" s="208"/>
      <c r="F24" s="208"/>
      <c r="G24" s="208"/>
      <c r="H24" s="208"/>
      <c r="I24" s="208"/>
      <c r="J24" s="208"/>
      <c r="K24" s="208"/>
      <c r="L24" s="209"/>
    </row>
    <row r="25" spans="2:12" x14ac:dyDescent="0.2">
      <c r="B25" s="33" t="s">
        <v>6</v>
      </c>
      <c r="C25" s="34">
        <v>43389</v>
      </c>
      <c r="D25" s="48"/>
      <c r="E25" s="48"/>
      <c r="F25" s="48"/>
      <c r="G25" s="48"/>
      <c r="H25" s="48"/>
      <c r="I25" s="48"/>
      <c r="J25" s="48"/>
      <c r="K25" s="48"/>
      <c r="L25" s="50"/>
    </row>
    <row r="26" spans="2:12" x14ac:dyDescent="0.2">
      <c r="B26" s="33" t="s">
        <v>7</v>
      </c>
      <c r="C26" s="34">
        <v>43390</v>
      </c>
      <c r="D26" s="48"/>
      <c r="E26" s="48"/>
      <c r="F26" s="48"/>
      <c r="G26" s="48"/>
      <c r="H26" s="48"/>
      <c r="I26" s="48"/>
      <c r="J26" s="48"/>
      <c r="K26" s="48"/>
      <c r="L26" s="50"/>
    </row>
    <row r="27" spans="2:12" ht="24" x14ac:dyDescent="0.2">
      <c r="B27" s="33" t="s">
        <v>8</v>
      </c>
      <c r="C27" s="34">
        <v>43391</v>
      </c>
      <c r="D27" s="48"/>
      <c r="E27" s="48"/>
      <c r="F27" s="48"/>
      <c r="G27" s="48"/>
      <c r="H27" s="48"/>
      <c r="I27" s="48"/>
      <c r="J27" s="48"/>
      <c r="K27" s="48"/>
      <c r="L27" s="50"/>
    </row>
    <row r="28" spans="2:12" x14ac:dyDescent="0.2">
      <c r="B28" s="33" t="s">
        <v>9</v>
      </c>
      <c r="C28" s="34">
        <v>43392</v>
      </c>
      <c r="D28" s="48"/>
      <c r="E28" s="48"/>
      <c r="F28" s="48"/>
      <c r="G28" s="48"/>
      <c r="H28" s="48"/>
      <c r="I28" s="48"/>
      <c r="J28" s="48"/>
      <c r="K28" s="48"/>
      <c r="L28" s="50"/>
    </row>
    <row r="29" spans="2:12" x14ac:dyDescent="0.2">
      <c r="B29" s="33" t="s">
        <v>10</v>
      </c>
      <c r="C29" s="34">
        <v>43393</v>
      </c>
      <c r="D29" s="48"/>
      <c r="E29" s="48"/>
      <c r="F29" s="48"/>
      <c r="G29" s="48"/>
      <c r="H29" s="48"/>
      <c r="I29" s="48"/>
      <c r="J29" s="48"/>
      <c r="K29" s="48"/>
      <c r="L29" s="50"/>
    </row>
    <row r="30" spans="2:12" x14ac:dyDescent="0.2">
      <c r="B30" s="37" t="s">
        <v>11</v>
      </c>
      <c r="C30" s="38">
        <v>43394</v>
      </c>
      <c r="D30" s="207"/>
      <c r="E30" s="208"/>
      <c r="F30" s="208"/>
      <c r="G30" s="208"/>
      <c r="H30" s="208"/>
      <c r="I30" s="208"/>
      <c r="J30" s="208"/>
      <c r="K30" s="208"/>
      <c r="L30" s="209"/>
    </row>
    <row r="31" spans="2:12" ht="24" x14ac:dyDescent="0.2">
      <c r="B31" s="37" t="s">
        <v>12</v>
      </c>
      <c r="C31" s="38">
        <v>43395</v>
      </c>
      <c r="D31" s="207"/>
      <c r="E31" s="208"/>
      <c r="F31" s="208"/>
      <c r="G31" s="208"/>
      <c r="H31" s="208"/>
      <c r="I31" s="208"/>
      <c r="J31" s="208"/>
      <c r="K31" s="208"/>
      <c r="L31" s="209"/>
    </row>
    <row r="32" spans="2:12" x14ac:dyDescent="0.2">
      <c r="B32" s="39" t="s">
        <v>6</v>
      </c>
      <c r="C32" s="34">
        <v>43396</v>
      </c>
      <c r="D32" s="207"/>
      <c r="E32" s="208"/>
      <c r="F32" s="208"/>
      <c r="G32" s="208"/>
      <c r="H32" s="208"/>
      <c r="I32" s="208"/>
      <c r="J32" s="208"/>
      <c r="K32" s="208"/>
      <c r="L32" s="209"/>
    </row>
    <row r="33" spans="2:12" x14ac:dyDescent="0.2">
      <c r="B33" s="33" t="s">
        <v>7</v>
      </c>
      <c r="C33" s="34">
        <v>43397</v>
      </c>
      <c r="D33" s="188" t="s">
        <v>106</v>
      </c>
      <c r="E33" s="188" t="s">
        <v>106</v>
      </c>
      <c r="F33" s="91" t="s">
        <v>107</v>
      </c>
      <c r="G33" s="91" t="s">
        <v>107</v>
      </c>
      <c r="H33" s="187" t="s">
        <v>105</v>
      </c>
      <c r="I33" s="187" t="s">
        <v>105</v>
      </c>
      <c r="J33" s="48"/>
      <c r="K33" s="189" t="s">
        <v>108</v>
      </c>
      <c r="L33" s="190" t="s">
        <v>108</v>
      </c>
    </row>
    <row r="34" spans="2:12" ht="24" x14ac:dyDescent="0.2">
      <c r="B34" s="33" t="s">
        <v>8</v>
      </c>
      <c r="C34" s="34">
        <v>43398</v>
      </c>
      <c r="D34" s="188" t="s">
        <v>106</v>
      </c>
      <c r="E34" s="188" t="s">
        <v>106</v>
      </c>
      <c r="F34" s="91" t="s">
        <v>107</v>
      </c>
      <c r="G34" s="91" t="s">
        <v>107</v>
      </c>
      <c r="H34" s="187" t="s">
        <v>105</v>
      </c>
      <c r="I34" s="187" t="s">
        <v>105</v>
      </c>
      <c r="J34" s="48"/>
      <c r="K34" s="189" t="s">
        <v>108</v>
      </c>
      <c r="L34" s="190" t="s">
        <v>108</v>
      </c>
    </row>
    <row r="35" spans="2:12" x14ac:dyDescent="0.2">
      <c r="B35" s="33" t="s">
        <v>9</v>
      </c>
      <c r="C35" s="34">
        <v>43399</v>
      </c>
      <c r="D35" s="188" t="s">
        <v>106</v>
      </c>
      <c r="E35" s="188" t="s">
        <v>106</v>
      </c>
      <c r="F35" s="91" t="s">
        <v>107</v>
      </c>
      <c r="G35" s="91" t="s">
        <v>107</v>
      </c>
      <c r="H35" s="187" t="s">
        <v>105</v>
      </c>
      <c r="I35" s="187" t="s">
        <v>105</v>
      </c>
      <c r="J35" s="48"/>
      <c r="K35" s="189" t="s">
        <v>108</v>
      </c>
      <c r="L35" s="190" t="s">
        <v>108</v>
      </c>
    </row>
    <row r="36" spans="2:12" x14ac:dyDescent="0.2">
      <c r="B36" s="33" t="s">
        <v>10</v>
      </c>
      <c r="C36" s="34">
        <v>43400</v>
      </c>
      <c r="D36" s="188" t="s">
        <v>106</v>
      </c>
      <c r="E36" s="188" t="s">
        <v>106</v>
      </c>
      <c r="F36" s="91" t="s">
        <v>107</v>
      </c>
      <c r="G36" s="91" t="s">
        <v>107</v>
      </c>
      <c r="H36" s="187" t="s">
        <v>105</v>
      </c>
      <c r="I36" s="187" t="s">
        <v>105</v>
      </c>
      <c r="J36" s="48"/>
      <c r="K36" s="189" t="s">
        <v>108</v>
      </c>
      <c r="L36" s="190" t="s">
        <v>108</v>
      </c>
    </row>
    <row r="37" spans="2:12" x14ac:dyDescent="0.2">
      <c r="B37" s="37" t="s">
        <v>11</v>
      </c>
      <c r="C37" s="38">
        <v>43401</v>
      </c>
      <c r="D37" s="207"/>
      <c r="E37" s="208"/>
      <c r="F37" s="208"/>
      <c r="G37" s="208"/>
      <c r="H37" s="208"/>
      <c r="I37" s="208"/>
      <c r="J37" s="208"/>
      <c r="K37" s="208"/>
      <c r="L37" s="209"/>
    </row>
    <row r="38" spans="2:12" ht="24" x14ac:dyDescent="0.2">
      <c r="B38" s="37" t="s">
        <v>12</v>
      </c>
      <c r="C38" s="38">
        <v>43402</v>
      </c>
      <c r="D38" s="207"/>
      <c r="E38" s="208"/>
      <c r="F38" s="208"/>
      <c r="G38" s="208"/>
      <c r="H38" s="208"/>
      <c r="I38" s="208"/>
      <c r="J38" s="208"/>
      <c r="K38" s="208"/>
      <c r="L38" s="209"/>
    </row>
    <row r="39" spans="2:12" x14ac:dyDescent="0.2">
      <c r="B39" s="46" t="s">
        <v>6</v>
      </c>
      <c r="C39" s="47">
        <v>43403</v>
      </c>
      <c r="D39" s="160" t="s">
        <v>72</v>
      </c>
      <c r="E39" s="161"/>
      <c r="F39" s="161"/>
      <c r="G39" s="161"/>
      <c r="H39" s="161"/>
      <c r="I39" s="161"/>
      <c r="J39" s="161"/>
      <c r="K39" s="161"/>
      <c r="L39" s="162"/>
    </row>
    <row r="40" spans="2:12" x14ac:dyDescent="0.2">
      <c r="B40" s="37" t="s">
        <v>7</v>
      </c>
      <c r="C40" s="38">
        <v>43404</v>
      </c>
      <c r="D40" s="207"/>
      <c r="E40" s="208"/>
      <c r="F40" s="208"/>
      <c r="G40" s="208"/>
      <c r="H40" s="208"/>
      <c r="I40" s="208"/>
      <c r="J40" s="208"/>
      <c r="K40" s="208"/>
      <c r="L40" s="209"/>
    </row>
    <row r="41" spans="2:12" ht="24" x14ac:dyDescent="0.2">
      <c r="B41" s="33" t="s">
        <v>8</v>
      </c>
      <c r="C41" s="34">
        <v>43405</v>
      </c>
      <c r="D41" s="48"/>
      <c r="E41" s="48"/>
      <c r="F41" s="48"/>
      <c r="G41" s="48"/>
      <c r="H41" s="48"/>
      <c r="I41" s="48"/>
      <c r="J41" s="48"/>
      <c r="K41" s="48"/>
      <c r="L41" s="50"/>
    </row>
    <row r="42" spans="2:12" x14ac:dyDescent="0.2">
      <c r="B42" s="33" t="s">
        <v>9</v>
      </c>
      <c r="C42" s="34">
        <v>43406</v>
      </c>
      <c r="D42" s="48"/>
      <c r="E42" s="48"/>
      <c r="F42" s="48"/>
      <c r="G42" s="48"/>
      <c r="H42" s="48"/>
      <c r="I42" s="48"/>
      <c r="J42" s="48"/>
      <c r="K42" s="48"/>
      <c r="L42" s="50"/>
    </row>
    <row r="43" spans="2:12" x14ac:dyDescent="0.2">
      <c r="B43" s="33" t="s">
        <v>10</v>
      </c>
      <c r="C43" s="34">
        <v>43407</v>
      </c>
      <c r="D43" s="48"/>
      <c r="E43" s="48"/>
      <c r="F43" s="48"/>
      <c r="G43" s="48"/>
      <c r="H43" s="48"/>
      <c r="I43" s="48"/>
      <c r="J43" s="48"/>
      <c r="K43" s="48"/>
      <c r="L43" s="50"/>
    </row>
    <row r="44" spans="2:12" x14ac:dyDescent="0.2">
      <c r="B44" s="37" t="s">
        <v>11</v>
      </c>
      <c r="C44" s="38">
        <v>43408</v>
      </c>
      <c r="D44" s="207"/>
      <c r="E44" s="208"/>
      <c r="F44" s="208"/>
      <c r="G44" s="208"/>
      <c r="H44" s="208"/>
      <c r="I44" s="208"/>
      <c r="J44" s="208"/>
      <c r="K44" s="208"/>
      <c r="L44" s="209"/>
    </row>
    <row r="45" spans="2:12" ht="24" x14ac:dyDescent="0.2">
      <c r="B45" s="37" t="s">
        <v>12</v>
      </c>
      <c r="C45" s="38">
        <v>43409</v>
      </c>
      <c r="D45" s="207"/>
      <c r="E45" s="208"/>
      <c r="F45" s="208"/>
      <c r="G45" s="208"/>
      <c r="H45" s="208"/>
      <c r="I45" s="208"/>
      <c r="J45" s="208"/>
      <c r="K45" s="208"/>
      <c r="L45" s="209"/>
    </row>
    <row r="46" spans="2:12" x14ac:dyDescent="0.2">
      <c r="B46" s="33" t="s">
        <v>6</v>
      </c>
      <c r="C46" s="34">
        <v>43410</v>
      </c>
      <c r="D46" s="188" t="s">
        <v>106</v>
      </c>
      <c r="E46" s="188" t="s">
        <v>106</v>
      </c>
      <c r="F46" s="187" t="s">
        <v>105</v>
      </c>
      <c r="G46" s="187" t="s">
        <v>105</v>
      </c>
      <c r="H46" s="187" t="s">
        <v>105</v>
      </c>
      <c r="I46" s="48"/>
      <c r="J46" s="189" t="s">
        <v>108</v>
      </c>
      <c r="K46" s="189" t="s">
        <v>108</v>
      </c>
      <c r="L46" s="190" t="s">
        <v>108</v>
      </c>
    </row>
    <row r="47" spans="2:12" x14ac:dyDescent="0.2">
      <c r="B47" s="33" t="s">
        <v>7</v>
      </c>
      <c r="C47" s="34">
        <v>43411</v>
      </c>
      <c r="D47" s="48"/>
      <c r="E47" s="188" t="s">
        <v>106</v>
      </c>
      <c r="F47" s="188" t="s">
        <v>106</v>
      </c>
      <c r="G47" s="187" t="s">
        <v>105</v>
      </c>
      <c r="H47" s="187" t="s">
        <v>105</v>
      </c>
      <c r="I47" s="48"/>
      <c r="J47" s="189" t="s">
        <v>108</v>
      </c>
      <c r="K47" s="189" t="s">
        <v>108</v>
      </c>
      <c r="L47" s="190" t="s">
        <v>108</v>
      </c>
    </row>
    <row r="48" spans="2:12" ht="24" x14ac:dyDescent="0.2">
      <c r="B48" s="33" t="s">
        <v>8</v>
      </c>
      <c r="C48" s="34">
        <v>43412</v>
      </c>
      <c r="D48" s="188" t="s">
        <v>106</v>
      </c>
      <c r="E48" s="188" t="s">
        <v>106</v>
      </c>
      <c r="F48" s="188" t="s">
        <v>106</v>
      </c>
      <c r="G48" s="187" t="s">
        <v>105</v>
      </c>
      <c r="H48" s="187" t="s">
        <v>105</v>
      </c>
      <c r="I48" s="48"/>
      <c r="J48" s="189" t="s">
        <v>108</v>
      </c>
      <c r="K48" s="189" t="s">
        <v>108</v>
      </c>
      <c r="L48" s="190" t="s">
        <v>108</v>
      </c>
    </row>
    <row r="49" spans="2:12" x14ac:dyDescent="0.2">
      <c r="B49" s="33" t="s">
        <v>9</v>
      </c>
      <c r="C49" s="34">
        <v>43413</v>
      </c>
      <c r="D49" s="188" t="s">
        <v>106</v>
      </c>
      <c r="E49" s="188" t="s">
        <v>106</v>
      </c>
      <c r="F49" s="188" t="s">
        <v>106</v>
      </c>
      <c r="G49" s="187" t="s">
        <v>105</v>
      </c>
      <c r="H49" s="187" t="s">
        <v>105</v>
      </c>
      <c r="I49" s="48"/>
      <c r="J49" s="189" t="s">
        <v>108</v>
      </c>
      <c r="K49" s="189" t="s">
        <v>108</v>
      </c>
      <c r="L49" s="190" t="s">
        <v>108</v>
      </c>
    </row>
    <row r="50" spans="2:12" x14ac:dyDescent="0.2">
      <c r="B50" s="33" t="s">
        <v>10</v>
      </c>
      <c r="C50" s="34">
        <v>43414</v>
      </c>
      <c r="D50" s="188" t="s">
        <v>106</v>
      </c>
      <c r="E50" s="188" t="s">
        <v>106</v>
      </c>
      <c r="F50" s="188" t="s">
        <v>106</v>
      </c>
      <c r="G50" s="187" t="s">
        <v>105</v>
      </c>
      <c r="H50" s="187" t="s">
        <v>105</v>
      </c>
      <c r="I50" s="48"/>
      <c r="J50" s="189" t="s">
        <v>108</v>
      </c>
      <c r="K50" s="189" t="s">
        <v>108</v>
      </c>
      <c r="L50" s="190" t="s">
        <v>108</v>
      </c>
    </row>
    <row r="51" spans="2:12" x14ac:dyDescent="0.2">
      <c r="B51" s="37" t="s">
        <v>11</v>
      </c>
      <c r="C51" s="38">
        <v>43415</v>
      </c>
      <c r="D51" s="207"/>
      <c r="E51" s="208"/>
      <c r="F51" s="208"/>
      <c r="G51" s="208"/>
      <c r="H51" s="208"/>
      <c r="I51" s="208"/>
      <c r="J51" s="208"/>
      <c r="K51" s="208"/>
      <c r="L51" s="209"/>
    </row>
    <row r="52" spans="2:12" ht="24" x14ac:dyDescent="0.2">
      <c r="B52" s="37" t="s">
        <v>12</v>
      </c>
      <c r="C52" s="38">
        <v>43416</v>
      </c>
      <c r="D52" s="207"/>
      <c r="E52" s="208"/>
      <c r="F52" s="208"/>
      <c r="G52" s="208"/>
      <c r="H52" s="208"/>
      <c r="I52" s="208"/>
      <c r="J52" s="208"/>
      <c r="K52" s="208"/>
      <c r="L52" s="209"/>
    </row>
    <row r="53" spans="2:12" x14ac:dyDescent="0.2">
      <c r="B53" s="33" t="s">
        <v>6</v>
      </c>
      <c r="C53" s="34">
        <v>43417</v>
      </c>
      <c r="D53" s="48"/>
      <c r="E53" s="48"/>
      <c r="F53" s="48"/>
      <c r="G53" s="48"/>
      <c r="H53" s="48"/>
      <c r="I53" s="48"/>
      <c r="J53" s="48"/>
      <c r="K53" s="48"/>
      <c r="L53" s="50"/>
    </row>
    <row r="54" spans="2:12" x14ac:dyDescent="0.2">
      <c r="B54" s="33" t="s">
        <v>7</v>
      </c>
      <c r="C54" s="34">
        <v>43418</v>
      </c>
      <c r="D54" s="48"/>
      <c r="E54" s="48"/>
      <c r="F54" s="48"/>
      <c r="G54" s="48"/>
      <c r="H54" s="48"/>
      <c r="I54" s="48"/>
      <c r="J54" s="48"/>
      <c r="K54" s="48"/>
      <c r="L54" s="50"/>
    </row>
    <row r="55" spans="2:12" ht="24" x14ac:dyDescent="0.2">
      <c r="B55" s="33" t="s">
        <v>8</v>
      </c>
      <c r="C55" s="34">
        <v>43419</v>
      </c>
      <c r="D55" s="48"/>
      <c r="E55" s="48"/>
      <c r="F55" s="48"/>
      <c r="G55" s="48"/>
      <c r="H55" s="48"/>
      <c r="I55" s="48"/>
      <c r="J55" s="48"/>
      <c r="K55" s="48"/>
      <c r="L55" s="50"/>
    </row>
    <row r="56" spans="2:12" x14ac:dyDescent="0.2">
      <c r="B56" s="33" t="s">
        <v>9</v>
      </c>
      <c r="C56" s="34">
        <v>43420</v>
      </c>
      <c r="D56" s="48"/>
      <c r="E56" s="48"/>
      <c r="F56" s="48"/>
      <c r="G56" s="48"/>
      <c r="H56" s="48"/>
      <c r="I56" s="48"/>
      <c r="J56" s="48"/>
      <c r="K56" s="48"/>
      <c r="L56" s="50"/>
    </row>
    <row r="57" spans="2:12" x14ac:dyDescent="0.2">
      <c r="B57" s="33" t="s">
        <v>10</v>
      </c>
      <c r="C57" s="34">
        <v>43421</v>
      </c>
      <c r="D57" s="48"/>
      <c r="E57" s="48"/>
      <c r="F57" s="48"/>
      <c r="G57" s="48"/>
      <c r="H57" s="48"/>
      <c r="I57" s="48"/>
      <c r="J57" s="48"/>
      <c r="K57" s="48"/>
      <c r="L57" s="50"/>
    </row>
    <row r="58" spans="2:12" x14ac:dyDescent="0.2">
      <c r="B58" s="37" t="s">
        <v>11</v>
      </c>
      <c r="C58" s="38">
        <v>43422</v>
      </c>
      <c r="D58" s="207"/>
      <c r="E58" s="208"/>
      <c r="F58" s="208"/>
      <c r="G58" s="208"/>
      <c r="H58" s="208"/>
      <c r="I58" s="208"/>
      <c r="J58" s="208"/>
      <c r="K58" s="208"/>
      <c r="L58" s="209"/>
    </row>
    <row r="59" spans="2:12" ht="24" x14ac:dyDescent="0.2">
      <c r="B59" s="37" t="s">
        <v>12</v>
      </c>
      <c r="C59" s="38">
        <v>43423</v>
      </c>
      <c r="D59" s="207"/>
      <c r="E59" s="208"/>
      <c r="F59" s="208"/>
      <c r="G59" s="208"/>
      <c r="H59" s="208"/>
      <c r="I59" s="208"/>
      <c r="J59" s="208"/>
      <c r="K59" s="208"/>
      <c r="L59" s="209"/>
    </row>
    <row r="60" spans="2:12" x14ac:dyDescent="0.2">
      <c r="B60" s="33" t="s">
        <v>6</v>
      </c>
      <c r="C60" s="34">
        <v>43424</v>
      </c>
      <c r="D60" s="188" t="s">
        <v>106</v>
      </c>
      <c r="E60" s="188" t="s">
        <v>106</v>
      </c>
      <c r="F60" s="91" t="s">
        <v>107</v>
      </c>
      <c r="G60" s="91" t="s">
        <v>107</v>
      </c>
      <c r="H60" s="189" t="s">
        <v>108</v>
      </c>
      <c r="I60" s="189" t="s">
        <v>108</v>
      </c>
      <c r="J60" s="48"/>
      <c r="K60" s="48"/>
      <c r="L60" s="50"/>
    </row>
    <row r="61" spans="2:12" x14ac:dyDescent="0.2">
      <c r="B61" s="33" t="s">
        <v>7</v>
      </c>
      <c r="C61" s="34">
        <v>43425</v>
      </c>
      <c r="D61" s="188" t="s">
        <v>106</v>
      </c>
      <c r="E61" s="188" t="s">
        <v>106</v>
      </c>
      <c r="F61" s="91" t="s">
        <v>107</v>
      </c>
      <c r="G61" s="91" t="s">
        <v>107</v>
      </c>
      <c r="H61" s="189" t="s">
        <v>108</v>
      </c>
      <c r="I61" s="189" t="s">
        <v>108</v>
      </c>
      <c r="J61" s="48"/>
      <c r="K61" s="48"/>
      <c r="L61" s="50"/>
    </row>
    <row r="62" spans="2:12" ht="24" x14ac:dyDescent="0.2">
      <c r="B62" s="33" t="s">
        <v>8</v>
      </c>
      <c r="C62" s="34">
        <v>43426</v>
      </c>
      <c r="D62" s="189" t="s">
        <v>108</v>
      </c>
      <c r="E62" s="189" t="s">
        <v>108</v>
      </c>
      <c r="F62" s="91" t="s">
        <v>107</v>
      </c>
      <c r="G62" s="91" t="s">
        <v>107</v>
      </c>
      <c r="H62" s="187" t="s">
        <v>105</v>
      </c>
      <c r="I62" s="187" t="s">
        <v>105</v>
      </c>
      <c r="J62" s="48"/>
      <c r="K62" s="189" t="s">
        <v>108</v>
      </c>
      <c r="L62" s="190" t="s">
        <v>108</v>
      </c>
    </row>
    <row r="63" spans="2:12" x14ac:dyDescent="0.2">
      <c r="B63" s="33" t="s">
        <v>9</v>
      </c>
      <c r="C63" s="34">
        <v>43427</v>
      </c>
      <c r="D63" s="189" t="s">
        <v>108</v>
      </c>
      <c r="E63" s="189" t="s">
        <v>108</v>
      </c>
      <c r="F63" s="91" t="s">
        <v>107</v>
      </c>
      <c r="G63" s="91" t="s">
        <v>107</v>
      </c>
      <c r="H63" s="187" t="s">
        <v>105</v>
      </c>
      <c r="I63" s="187" t="s">
        <v>105</v>
      </c>
      <c r="J63" s="48"/>
      <c r="K63" s="189" t="s">
        <v>108</v>
      </c>
      <c r="L63" s="190" t="s">
        <v>108</v>
      </c>
    </row>
    <row r="64" spans="2:12" ht="13.5" thickBot="1" x14ac:dyDescent="0.25">
      <c r="B64" s="192" t="s">
        <v>10</v>
      </c>
      <c r="C64" s="83">
        <v>43428</v>
      </c>
      <c r="D64" s="224" t="s">
        <v>108</v>
      </c>
      <c r="E64" s="224" t="s">
        <v>108</v>
      </c>
      <c r="F64" s="232" t="s">
        <v>107</v>
      </c>
      <c r="G64" s="232" t="s">
        <v>107</v>
      </c>
      <c r="H64" s="233" t="s">
        <v>105</v>
      </c>
      <c r="I64" s="233" t="s">
        <v>105</v>
      </c>
      <c r="J64" s="84"/>
      <c r="K64" s="224" t="s">
        <v>108</v>
      </c>
      <c r="L64" s="225" t="s">
        <v>108</v>
      </c>
    </row>
    <row r="65" spans="2:12" x14ac:dyDescent="0.2">
      <c r="B65" s="194" t="s">
        <v>112</v>
      </c>
      <c r="C65" s="195"/>
      <c r="D65" s="195"/>
      <c r="E65" s="195"/>
      <c r="F65" s="195"/>
      <c r="G65" s="195"/>
      <c r="H65" s="195"/>
      <c r="I65" s="195"/>
      <c r="J65" s="195"/>
      <c r="K65" s="195"/>
      <c r="L65" s="196"/>
    </row>
    <row r="66" spans="2:12" ht="13.5" thickBot="1" x14ac:dyDescent="0.25">
      <c r="B66" s="197"/>
      <c r="C66" s="198"/>
      <c r="D66" s="198"/>
      <c r="E66" s="198"/>
      <c r="F66" s="198"/>
      <c r="G66" s="198"/>
      <c r="H66" s="198"/>
      <c r="I66" s="198"/>
      <c r="J66" s="198"/>
      <c r="K66" s="198"/>
      <c r="L66" s="199"/>
    </row>
    <row r="67" spans="2:12" x14ac:dyDescent="0.2">
      <c r="B67" s="194" t="s">
        <v>59</v>
      </c>
      <c r="C67" s="195"/>
      <c r="D67" s="195"/>
      <c r="E67" s="195"/>
      <c r="F67" s="195"/>
      <c r="G67" s="195"/>
      <c r="H67" s="195"/>
      <c r="I67" s="195"/>
      <c r="J67" s="195"/>
      <c r="K67" s="195"/>
      <c r="L67" s="196"/>
    </row>
    <row r="68" spans="2:12" ht="13.5" thickBot="1" x14ac:dyDescent="0.25">
      <c r="B68" s="197"/>
      <c r="C68" s="198"/>
      <c r="D68" s="198"/>
      <c r="E68" s="198"/>
      <c r="F68" s="198"/>
      <c r="G68" s="198"/>
      <c r="H68" s="198"/>
      <c r="I68" s="198"/>
      <c r="J68" s="198"/>
      <c r="K68" s="198"/>
      <c r="L68" s="199"/>
    </row>
    <row r="69" spans="2:12" x14ac:dyDescent="0.2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</row>
    <row r="70" spans="2:12" x14ac:dyDescent="0.2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</row>
    <row r="71" spans="2:12" x14ac:dyDescent="0.2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</row>
    <row r="72" spans="2:12" x14ac:dyDescent="0.2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</row>
    <row r="73" spans="2:12" x14ac:dyDescent="0.2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</row>
    <row r="74" spans="2:12" x14ac:dyDescent="0.2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</row>
    <row r="75" spans="2:12" x14ac:dyDescent="0.2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</row>
    <row r="76" spans="2:12" x14ac:dyDescent="0.2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</row>
    <row r="77" spans="2:12" x14ac:dyDescent="0.2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</row>
    <row r="78" spans="2:12" x14ac:dyDescent="0.2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</row>
    <row r="79" spans="2:12" x14ac:dyDescent="0.2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</row>
    <row r="80" spans="2:12" x14ac:dyDescent="0.2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</row>
    <row r="81" spans="2:12" x14ac:dyDescent="0.2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</row>
    <row r="82" spans="2:12" x14ac:dyDescent="0.2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</row>
    <row r="83" spans="2:12" x14ac:dyDescent="0.2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</row>
    <row r="84" spans="2:12" x14ac:dyDescent="0.2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</row>
    <row r="85" spans="2:12" x14ac:dyDescent="0.2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</row>
    <row r="86" spans="2:12" x14ac:dyDescent="0.2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</row>
    <row r="87" spans="2:12" x14ac:dyDescent="0.2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</row>
    <row r="88" spans="2:12" x14ac:dyDescent="0.2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</row>
    <row r="89" spans="2:12" x14ac:dyDescent="0.2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</row>
    <row r="90" spans="2:12" x14ac:dyDescent="0.2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2:12" x14ac:dyDescent="0.2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2:12" x14ac:dyDescent="0.2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2:12" x14ac:dyDescent="0.2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2:12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2:12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2:12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</row>
    <row r="97" spans="2:12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</row>
    <row r="98" spans="2:12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</row>
    <row r="99" spans="2:12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2:12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</row>
    <row r="101" spans="2:12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</row>
    <row r="102" spans="2:12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2:12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2:12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</row>
    <row r="105" spans="2:12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</row>
    <row r="106" spans="2:12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2:12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</row>
    <row r="108" spans="2:12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</row>
    <row r="109" spans="2:12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2:12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2:12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2" spans="2:12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  <row r="113" spans="2:12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2:12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/>
    </row>
    <row r="115" spans="2:12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/>
    </row>
    <row r="116" spans="2:12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/>
    </row>
    <row r="117" spans="2:12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/>
    </row>
    <row r="118" spans="2:12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/>
    </row>
    <row r="119" spans="2:12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/>
    </row>
    <row r="120" spans="2:12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/>
    </row>
    <row r="121" spans="2:12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/>
    </row>
    <row r="122" spans="2:12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/>
    </row>
    <row r="123" spans="2:12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/>
    </row>
    <row r="124" spans="2:12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/>
    </row>
    <row r="125" spans="2:12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/>
    </row>
    <row r="126" spans="2:12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/>
    </row>
    <row r="127" spans="2:12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/>
    </row>
    <row r="128" spans="2:12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/>
    </row>
    <row r="129" spans="2:12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/>
    </row>
    <row r="130" spans="2:12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/>
    </row>
    <row r="131" spans="2:12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/>
    </row>
    <row r="132" spans="2:12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/>
    </row>
    <row r="133" spans="2:12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/>
    </row>
    <row r="134" spans="2:12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/>
    </row>
    <row r="135" spans="2:12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/>
    </row>
    <row r="136" spans="2:12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/>
    </row>
    <row r="137" spans="2:12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</row>
    <row r="138" spans="2:12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</row>
    <row r="139" spans="2:12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</row>
    <row r="140" spans="2:12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</row>
    <row r="141" spans="2:12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</row>
    <row r="142" spans="2:12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</row>
    <row r="143" spans="2:12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2:12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</row>
    <row r="145" spans="2:12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2:12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</row>
    <row r="147" spans="2:12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2:12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</row>
    <row r="149" spans="2:12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2:12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2:12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</row>
    <row r="152" spans="2:12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  <row r="498" spans="2:12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</row>
    <row r="499" spans="2:12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</row>
    <row r="500" spans="2:12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</row>
    <row r="501" spans="2:12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</row>
    <row r="502" spans="2:12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</row>
    <row r="503" spans="2:12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</row>
    <row r="504" spans="2:12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</row>
    <row r="505" spans="2:12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</row>
    <row r="506" spans="2:12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</row>
    <row r="507" spans="2:12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</row>
    <row r="508" spans="2:12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</row>
    <row r="509" spans="2:12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</row>
    <row r="510" spans="2:12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</row>
    <row r="511" spans="2:12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</row>
    <row r="512" spans="2:12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</row>
    <row r="513" spans="2:12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</row>
    <row r="514" spans="2:12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</row>
    <row r="515" spans="2:12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</row>
    <row r="516" spans="2:12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2:12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2:12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2:12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2:12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2:12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2" spans="2:12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</row>
    <row r="523" spans="2:12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2:12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2:12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2:12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2:12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2:12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2:12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</row>
    <row r="530" spans="2:12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</row>
    <row r="531" spans="2:12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</row>
    <row r="532" spans="2:12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</row>
    <row r="533" spans="2:12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</row>
    <row r="534" spans="2:12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</row>
    <row r="535" spans="2:12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</row>
    <row r="536" spans="2:12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</row>
    <row r="537" spans="2:12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</row>
    <row r="538" spans="2:12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</row>
    <row r="539" spans="2:12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</row>
    <row r="540" spans="2:12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</row>
    <row r="541" spans="2:12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</row>
    <row r="542" spans="2:12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</row>
    <row r="543" spans="2:12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</row>
    <row r="544" spans="2:12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</row>
    <row r="545" spans="2:12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</row>
    <row r="546" spans="2:12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</row>
    <row r="547" spans="2:12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</row>
    <row r="548" spans="2:12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</row>
    <row r="549" spans="2:12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</row>
    <row r="550" spans="2:12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</row>
    <row r="551" spans="2:12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</row>
    <row r="552" spans="2:12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</row>
    <row r="553" spans="2:12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</row>
    <row r="554" spans="2:12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</row>
    <row r="555" spans="2:12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</row>
    <row r="556" spans="2:12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</row>
    <row r="557" spans="2:12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</row>
    <row r="558" spans="2:12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</row>
    <row r="559" spans="2:12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</row>
    <row r="560" spans="2:12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</row>
    <row r="561" spans="2:12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</row>
    <row r="562" spans="2:12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</row>
    <row r="563" spans="2:12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</row>
    <row r="564" spans="2:12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</row>
    <row r="565" spans="2:12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</row>
    <row r="566" spans="2:12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</row>
    <row r="567" spans="2:12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</row>
    <row r="568" spans="2:12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</row>
    <row r="569" spans="2:12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</row>
    <row r="570" spans="2:12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</row>
    <row r="571" spans="2:12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</row>
    <row r="572" spans="2:12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</row>
    <row r="573" spans="2:12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</row>
    <row r="574" spans="2:12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</row>
    <row r="575" spans="2:12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</row>
    <row r="576" spans="2:12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</row>
    <row r="577" spans="2:12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</row>
    <row r="578" spans="2:12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</row>
    <row r="579" spans="2:12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</row>
    <row r="580" spans="2:12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</row>
    <row r="581" spans="2:12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</row>
    <row r="582" spans="2:12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</row>
    <row r="583" spans="2:12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</row>
    <row r="584" spans="2:12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</row>
    <row r="585" spans="2:12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</row>
    <row r="586" spans="2:12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</row>
    <row r="587" spans="2:12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</row>
    <row r="588" spans="2:12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</row>
    <row r="589" spans="2:12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</row>
    <row r="590" spans="2:12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</row>
    <row r="591" spans="2:12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</row>
    <row r="592" spans="2:12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</row>
    <row r="593" spans="2:12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</row>
    <row r="594" spans="2:12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</row>
    <row r="595" spans="2:12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</row>
    <row r="596" spans="2:12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</row>
    <row r="597" spans="2:12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</row>
    <row r="598" spans="2:12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</row>
    <row r="599" spans="2:12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</row>
    <row r="600" spans="2:12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</row>
    <row r="601" spans="2:12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</row>
    <row r="602" spans="2:12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</row>
    <row r="603" spans="2:12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</row>
    <row r="604" spans="2:12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</row>
    <row r="605" spans="2:12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</row>
    <row r="606" spans="2:12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</row>
    <row r="607" spans="2:12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</row>
    <row r="608" spans="2:12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</row>
    <row r="609" spans="2:12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</row>
    <row r="610" spans="2:12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</row>
    <row r="611" spans="2:12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</row>
    <row r="612" spans="2:12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</row>
    <row r="613" spans="2:12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</row>
    <row r="614" spans="2:12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</row>
    <row r="615" spans="2:12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</row>
    <row r="616" spans="2:12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</row>
    <row r="617" spans="2:12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</row>
    <row r="618" spans="2:12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</row>
    <row r="619" spans="2:12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</row>
    <row r="620" spans="2:12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</row>
    <row r="621" spans="2:12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</row>
    <row r="622" spans="2:12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</row>
    <row r="623" spans="2:12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</row>
    <row r="624" spans="2:12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</row>
    <row r="625" spans="2:12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</row>
    <row r="626" spans="2:12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</row>
    <row r="627" spans="2:12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</row>
    <row r="628" spans="2:12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</row>
    <row r="629" spans="2:12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</row>
    <row r="630" spans="2:12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</row>
    <row r="631" spans="2:12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</row>
    <row r="632" spans="2:12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</row>
    <row r="633" spans="2:12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</row>
    <row r="634" spans="2:12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</row>
    <row r="635" spans="2:12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</row>
    <row r="636" spans="2:12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</row>
    <row r="637" spans="2:12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</row>
    <row r="638" spans="2:12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</row>
    <row r="639" spans="2:12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</row>
    <row r="640" spans="2:12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</row>
    <row r="641" spans="2:12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</row>
    <row r="642" spans="2:12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</row>
    <row r="643" spans="2:12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</row>
    <row r="644" spans="2:12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</row>
    <row r="645" spans="2:12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</row>
    <row r="646" spans="2:12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</row>
    <row r="647" spans="2:12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</row>
    <row r="648" spans="2:12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</row>
    <row r="649" spans="2:12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</row>
    <row r="650" spans="2:12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</row>
    <row r="651" spans="2:12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</row>
    <row r="652" spans="2:12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</row>
    <row r="653" spans="2:12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</row>
    <row r="654" spans="2:12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</row>
    <row r="655" spans="2:12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</row>
    <row r="656" spans="2:12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</row>
    <row r="657" spans="2:12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</row>
    <row r="658" spans="2:12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</row>
    <row r="659" spans="2:12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</row>
    <row r="660" spans="2:12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</row>
    <row r="661" spans="2:12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</row>
    <row r="662" spans="2:12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</row>
    <row r="663" spans="2:12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</row>
    <row r="664" spans="2:12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</row>
    <row r="665" spans="2:12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</row>
    <row r="666" spans="2:12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</row>
    <row r="667" spans="2:12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</row>
    <row r="668" spans="2:12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</row>
    <row r="669" spans="2:12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</row>
    <row r="670" spans="2:12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</row>
    <row r="671" spans="2:12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</row>
    <row r="672" spans="2:12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</row>
    <row r="673" spans="2:12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</row>
    <row r="674" spans="2:12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</row>
    <row r="675" spans="2:12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</row>
    <row r="676" spans="2:12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</row>
    <row r="677" spans="2:12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</row>
    <row r="678" spans="2:12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</row>
    <row r="679" spans="2:12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</row>
    <row r="680" spans="2:12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</row>
    <row r="681" spans="2:12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</row>
    <row r="682" spans="2:12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</row>
    <row r="683" spans="2:12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</row>
    <row r="684" spans="2:12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</row>
    <row r="685" spans="2:12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</row>
    <row r="686" spans="2:12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</row>
    <row r="687" spans="2:12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</row>
    <row r="688" spans="2:12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</row>
    <row r="689" spans="2:12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</row>
    <row r="690" spans="2:12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</row>
    <row r="691" spans="2:12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</row>
    <row r="692" spans="2:12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</row>
    <row r="693" spans="2:12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</row>
    <row r="694" spans="2:12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</row>
    <row r="695" spans="2:12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</row>
    <row r="696" spans="2:12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</row>
    <row r="697" spans="2:12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</row>
    <row r="698" spans="2:12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</row>
    <row r="699" spans="2:12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</row>
    <row r="700" spans="2:12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</row>
    <row r="701" spans="2:12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</row>
    <row r="702" spans="2:12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</row>
    <row r="703" spans="2:12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</row>
    <row r="704" spans="2:12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</row>
    <row r="705" spans="2:12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</row>
    <row r="706" spans="2:12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</row>
    <row r="707" spans="2:12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</row>
    <row r="708" spans="2:12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</row>
    <row r="709" spans="2:12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</row>
    <row r="710" spans="2:12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</row>
    <row r="711" spans="2:12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</row>
    <row r="712" spans="2:12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</row>
    <row r="713" spans="2:12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</row>
    <row r="714" spans="2:12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</row>
    <row r="715" spans="2:12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</row>
    <row r="716" spans="2:12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</row>
    <row r="717" spans="2:12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</row>
    <row r="718" spans="2:12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</row>
    <row r="719" spans="2:12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</row>
    <row r="720" spans="2:12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</row>
    <row r="721" spans="2:12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</row>
    <row r="722" spans="2:12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</row>
    <row r="723" spans="2:12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</row>
    <row r="724" spans="2:12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</row>
    <row r="725" spans="2:12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</row>
    <row r="726" spans="2:12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</row>
    <row r="727" spans="2:12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</row>
    <row r="728" spans="2:12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</row>
    <row r="729" spans="2:12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</row>
    <row r="730" spans="2:12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</row>
    <row r="731" spans="2:12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</row>
    <row r="732" spans="2:12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</row>
    <row r="733" spans="2:12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</row>
    <row r="734" spans="2:12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</row>
    <row r="735" spans="2:12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</row>
    <row r="736" spans="2:12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</row>
    <row r="737" spans="2:12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</row>
    <row r="738" spans="2:12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</row>
    <row r="739" spans="2:12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</row>
    <row r="740" spans="2:12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</row>
    <row r="741" spans="2:12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</row>
    <row r="742" spans="2:12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</row>
    <row r="743" spans="2:12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</row>
    <row r="744" spans="2:12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</row>
    <row r="745" spans="2:12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</row>
    <row r="746" spans="2:12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</row>
    <row r="747" spans="2:12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</row>
    <row r="748" spans="2:12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</row>
    <row r="749" spans="2:12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</row>
    <row r="750" spans="2:12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</row>
    <row r="751" spans="2:12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</row>
    <row r="752" spans="2:12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</row>
    <row r="753" spans="2:12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</row>
    <row r="754" spans="2:12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</row>
    <row r="755" spans="2:12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</row>
    <row r="756" spans="2:12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</row>
    <row r="757" spans="2:12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</row>
    <row r="758" spans="2:12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</row>
    <row r="759" spans="2:12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</row>
    <row r="760" spans="2:12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</row>
    <row r="761" spans="2:12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</row>
    <row r="762" spans="2:12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</row>
    <row r="763" spans="2:12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</row>
    <row r="764" spans="2:12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</row>
    <row r="765" spans="2:12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</row>
    <row r="766" spans="2:12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</row>
    <row r="767" spans="2:12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</row>
    <row r="768" spans="2:12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</row>
    <row r="769" spans="2:12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</row>
    <row r="770" spans="2:12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</row>
    <row r="771" spans="2:12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</row>
    <row r="772" spans="2:12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</row>
    <row r="773" spans="2:12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</row>
    <row r="774" spans="2:12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</row>
    <row r="775" spans="2:12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</row>
    <row r="776" spans="2:12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</row>
    <row r="777" spans="2:12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</row>
    <row r="778" spans="2:12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</row>
    <row r="779" spans="2:12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</row>
    <row r="780" spans="2:12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</row>
    <row r="781" spans="2:12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</row>
    <row r="782" spans="2:12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</row>
    <row r="783" spans="2:12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</row>
    <row r="784" spans="2:12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</row>
    <row r="785" spans="2:12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</row>
    <row r="786" spans="2:12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</row>
    <row r="787" spans="2:12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</row>
    <row r="788" spans="2:12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</row>
    <row r="789" spans="2:12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</row>
    <row r="790" spans="2:12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</row>
    <row r="791" spans="2:12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</row>
    <row r="792" spans="2:12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</row>
    <row r="793" spans="2:12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</row>
    <row r="794" spans="2:12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</row>
    <row r="795" spans="2:12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2:12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2:12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</row>
    <row r="798" spans="2:12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</row>
    <row r="799" spans="2:12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</row>
    <row r="800" spans="2:12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</row>
    <row r="801" spans="2:12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</row>
    <row r="802" spans="2:12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</row>
    <row r="803" spans="2:12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</row>
    <row r="804" spans="2:12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</row>
    <row r="805" spans="2:12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</row>
    <row r="806" spans="2:12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</row>
    <row r="807" spans="2:12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</row>
    <row r="808" spans="2:12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</row>
    <row r="809" spans="2:12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</row>
    <row r="810" spans="2:12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</row>
    <row r="811" spans="2:12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</row>
    <row r="812" spans="2:12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</row>
    <row r="813" spans="2:12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</row>
    <row r="814" spans="2:12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</row>
    <row r="815" spans="2:12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</row>
    <row r="816" spans="2:12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</row>
    <row r="817" spans="2:12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</row>
    <row r="818" spans="2:12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</row>
    <row r="819" spans="2:12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</row>
    <row r="820" spans="2:12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</row>
    <row r="821" spans="2:12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</row>
    <row r="822" spans="2:12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</row>
    <row r="823" spans="2:12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</row>
    <row r="824" spans="2:12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</row>
    <row r="825" spans="2:12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</row>
    <row r="826" spans="2:12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</row>
    <row r="827" spans="2:12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</row>
    <row r="828" spans="2:12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</row>
    <row r="829" spans="2:12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</row>
    <row r="830" spans="2:12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</row>
    <row r="831" spans="2:12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</row>
    <row r="832" spans="2:12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</row>
    <row r="833" spans="2:12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</row>
    <row r="834" spans="2:12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</row>
    <row r="835" spans="2:12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</row>
    <row r="836" spans="2:12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</row>
    <row r="837" spans="2:12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</row>
    <row r="838" spans="2:12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2:12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</row>
    <row r="840" spans="2:12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</row>
    <row r="841" spans="2:12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</row>
    <row r="842" spans="2:12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</row>
    <row r="843" spans="2:12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</row>
    <row r="844" spans="2:12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</row>
    <row r="845" spans="2:12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</row>
    <row r="846" spans="2:12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</row>
    <row r="847" spans="2:12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</row>
    <row r="848" spans="2:12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</row>
    <row r="849" spans="2:12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</row>
    <row r="850" spans="2:12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</row>
    <row r="851" spans="2:12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</row>
    <row r="852" spans="2:12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</row>
    <row r="853" spans="2:12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</row>
    <row r="854" spans="2:12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</row>
    <row r="855" spans="2:12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</row>
    <row r="856" spans="2:12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</row>
    <row r="857" spans="2:12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</row>
    <row r="858" spans="2:12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</row>
    <row r="859" spans="2:12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</row>
    <row r="860" spans="2:12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</row>
    <row r="861" spans="2:12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</row>
    <row r="862" spans="2:12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</row>
    <row r="863" spans="2:12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</row>
    <row r="864" spans="2:12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</row>
    <row r="865" spans="2:12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</row>
    <row r="866" spans="2:12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</row>
    <row r="867" spans="2:12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</row>
    <row r="868" spans="2:12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</row>
    <row r="869" spans="2:12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</row>
    <row r="870" spans="2:12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</row>
    <row r="871" spans="2:12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</row>
    <row r="872" spans="2:12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</row>
    <row r="873" spans="2:12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</row>
    <row r="874" spans="2:12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</row>
    <row r="875" spans="2:12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</row>
    <row r="876" spans="2:12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</row>
    <row r="877" spans="2:12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</row>
    <row r="878" spans="2:12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</row>
    <row r="879" spans="2:12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</row>
    <row r="880" spans="2:12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</row>
    <row r="881" spans="2:12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</row>
    <row r="882" spans="2:12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</row>
    <row r="883" spans="2:12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</row>
    <row r="884" spans="2:12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</row>
    <row r="885" spans="2:12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</row>
    <row r="886" spans="2:12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</row>
    <row r="887" spans="2:12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</row>
    <row r="888" spans="2:12" x14ac:dyDescent="0.2"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</row>
    <row r="889" spans="2:12" x14ac:dyDescent="0.2"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</row>
    <row r="890" spans="2:12" x14ac:dyDescent="0.2">
      <c r="B890" s="3"/>
      <c r="C890" s="3"/>
      <c r="D890" s="3"/>
      <c r="E890" s="3"/>
      <c r="F890" s="3"/>
      <c r="G890" s="3"/>
      <c r="H890" s="3"/>
      <c r="I890" s="4"/>
      <c r="J890" s="4"/>
      <c r="K890" s="4"/>
      <c r="L890" s="3"/>
    </row>
  </sheetData>
  <mergeCells count="33">
    <mergeCell ref="D52:L52"/>
    <mergeCell ref="D58:L58"/>
    <mergeCell ref="D59:L59"/>
    <mergeCell ref="B65:L66"/>
    <mergeCell ref="B67:L68"/>
    <mergeCell ref="D38:L38"/>
    <mergeCell ref="D39:L39"/>
    <mergeCell ref="D40:L40"/>
    <mergeCell ref="D44:L44"/>
    <mergeCell ref="D45:L45"/>
    <mergeCell ref="D51:L51"/>
    <mergeCell ref="D23:L23"/>
    <mergeCell ref="D24:L24"/>
    <mergeCell ref="D30:L30"/>
    <mergeCell ref="D31:L31"/>
    <mergeCell ref="D32:L32"/>
    <mergeCell ref="D37:L37"/>
    <mergeCell ref="B8:C8"/>
    <mergeCell ref="F8:G8"/>
    <mergeCell ref="B9:L9"/>
    <mergeCell ref="B10:C10"/>
    <mergeCell ref="D16:L16"/>
    <mergeCell ref="D17:L17"/>
    <mergeCell ref="B2:L2"/>
    <mergeCell ref="B3:L3"/>
    <mergeCell ref="B4:L4"/>
    <mergeCell ref="B5:L5"/>
    <mergeCell ref="B6:C7"/>
    <mergeCell ref="D6:D7"/>
    <mergeCell ref="E6:G6"/>
    <mergeCell ref="H6:H7"/>
    <mergeCell ref="I6:I7"/>
    <mergeCell ref="J6:L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E4FCC-A037-4A46-9BD4-D064581BB210}">
  <sheetPr>
    <tabColor rgb="FF92D050"/>
  </sheetPr>
  <dimension ref="B1:S1392"/>
  <sheetViews>
    <sheetView workbookViewId="0">
      <selection activeCell="D17" sqref="D17:L17"/>
    </sheetView>
  </sheetViews>
  <sheetFormatPr defaultRowHeight="12.75" x14ac:dyDescent="0.2"/>
  <cols>
    <col min="2" max="2" width="9.42578125" style="1" customWidth="1"/>
    <col min="3" max="9" width="18.85546875" style="1" customWidth="1"/>
    <col min="10" max="12" width="18.85546875" style="2" customWidth="1"/>
    <col min="13" max="13" width="14" customWidth="1"/>
  </cols>
  <sheetData>
    <row r="1" spans="2:19" ht="13.5" thickBo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9" ht="23.25" x14ac:dyDescent="0.2">
      <c r="B2" s="234" t="s">
        <v>18</v>
      </c>
      <c r="C2" s="235"/>
      <c r="D2" s="235"/>
      <c r="E2" s="235"/>
      <c r="F2" s="235"/>
      <c r="G2" s="235"/>
      <c r="H2" s="235"/>
      <c r="I2" s="235"/>
      <c r="J2" s="235"/>
      <c r="K2" s="235"/>
      <c r="L2" s="236"/>
    </row>
    <row r="3" spans="2:19" ht="20.25" x14ac:dyDescent="0.2">
      <c r="B3" s="237" t="s">
        <v>15</v>
      </c>
      <c r="C3" s="238"/>
      <c r="D3" s="238"/>
      <c r="E3" s="238"/>
      <c r="F3" s="238"/>
      <c r="G3" s="238"/>
      <c r="H3" s="238"/>
      <c r="I3" s="238"/>
      <c r="J3" s="238"/>
      <c r="K3" s="238"/>
      <c r="L3" s="239"/>
    </row>
    <row r="4" spans="2:19" ht="19.5" thickBot="1" x14ac:dyDescent="0.25">
      <c r="B4" s="240" t="s">
        <v>57</v>
      </c>
      <c r="C4" s="241"/>
      <c r="D4" s="241"/>
      <c r="E4" s="241"/>
      <c r="F4" s="241"/>
      <c r="G4" s="241"/>
      <c r="H4" s="241"/>
      <c r="I4" s="241"/>
      <c r="J4" s="241"/>
      <c r="K4" s="241"/>
      <c r="L4" s="242"/>
    </row>
    <row r="5" spans="2:19" ht="24" thickBot="1" x14ac:dyDescent="0.25">
      <c r="B5" s="243" t="s">
        <v>126</v>
      </c>
      <c r="C5" s="244"/>
      <c r="D5" s="244"/>
      <c r="E5" s="117"/>
      <c r="F5" s="117"/>
      <c r="G5" s="117"/>
      <c r="H5" s="117"/>
      <c r="I5" s="117"/>
      <c r="J5" s="117"/>
      <c r="K5" s="117"/>
      <c r="L5" s="118"/>
    </row>
    <row r="6" spans="2:19" ht="22.5" customHeight="1" x14ac:dyDescent="0.2">
      <c r="B6" s="110" t="s">
        <v>127</v>
      </c>
      <c r="C6" s="111"/>
      <c r="D6" s="245"/>
      <c r="E6" s="246" t="s">
        <v>128</v>
      </c>
      <c r="F6" s="247" t="s">
        <v>129</v>
      </c>
      <c r="G6" s="248" t="s">
        <v>130</v>
      </c>
      <c r="H6" s="248"/>
      <c r="I6" s="248"/>
      <c r="J6" s="249" t="s">
        <v>131</v>
      </c>
      <c r="K6" s="250"/>
      <c r="L6" s="251"/>
    </row>
    <row r="7" spans="2:19" ht="36" x14ac:dyDescent="0.2">
      <c r="B7" s="112" t="s">
        <v>13</v>
      </c>
      <c r="C7" s="113"/>
      <c r="D7" s="252"/>
      <c r="E7" s="253"/>
      <c r="F7" s="254"/>
      <c r="G7" s="255" t="s">
        <v>132</v>
      </c>
      <c r="H7" s="255" t="s">
        <v>133</v>
      </c>
      <c r="I7" s="255" t="s">
        <v>134</v>
      </c>
      <c r="J7" s="256"/>
      <c r="K7" s="257"/>
      <c r="L7" s="258"/>
    </row>
    <row r="8" spans="2:19" ht="36.75" thickBot="1" x14ac:dyDescent="0.25">
      <c r="B8" s="151" t="s">
        <v>14</v>
      </c>
      <c r="C8" s="152"/>
      <c r="D8" s="259"/>
      <c r="E8" s="260" t="s">
        <v>135</v>
      </c>
      <c r="F8" s="183" t="s">
        <v>136</v>
      </c>
      <c r="G8" s="183" t="s">
        <v>137</v>
      </c>
      <c r="H8" s="183" t="s">
        <v>138</v>
      </c>
      <c r="I8" s="183" t="s">
        <v>139</v>
      </c>
      <c r="J8" s="256"/>
      <c r="K8" s="257"/>
      <c r="L8" s="258"/>
    </row>
    <row r="9" spans="2:19" ht="54.75" customHeight="1" thickBot="1" x14ac:dyDescent="0.25">
      <c r="B9" s="261" t="s">
        <v>140</v>
      </c>
      <c r="C9" s="262"/>
      <c r="D9" s="262"/>
      <c r="E9" s="262"/>
      <c r="F9" s="262"/>
      <c r="G9" s="262"/>
      <c r="H9" s="262"/>
      <c r="I9" s="262"/>
      <c r="J9" s="262"/>
      <c r="K9" s="262"/>
      <c r="L9" s="263"/>
    </row>
    <row r="10" spans="2:19" x14ac:dyDescent="0.2">
      <c r="B10" s="264" t="s">
        <v>17</v>
      </c>
      <c r="C10" s="265"/>
      <c r="D10" s="72" t="s">
        <v>0</v>
      </c>
      <c r="E10" s="72" t="s">
        <v>1</v>
      </c>
      <c r="F10" s="72" t="s">
        <v>2</v>
      </c>
      <c r="G10" s="72" t="s">
        <v>3</v>
      </c>
      <c r="H10" s="72" t="s">
        <v>20</v>
      </c>
      <c r="I10" s="72" t="s">
        <v>4</v>
      </c>
      <c r="J10" s="92" t="s">
        <v>5</v>
      </c>
      <c r="K10" s="92" t="s">
        <v>16</v>
      </c>
      <c r="L10" s="74" t="s">
        <v>141</v>
      </c>
      <c r="M10" s="45"/>
      <c r="N10" s="45"/>
      <c r="O10" s="45"/>
      <c r="P10" s="45"/>
      <c r="Q10" s="45"/>
      <c r="R10" s="45"/>
      <c r="S10" s="45"/>
    </row>
    <row r="11" spans="2:19" ht="24" x14ac:dyDescent="0.2">
      <c r="B11" s="33" t="s">
        <v>6</v>
      </c>
      <c r="C11" s="34">
        <v>44837</v>
      </c>
      <c r="D11" s="266" t="s">
        <v>142</v>
      </c>
      <c r="E11" s="266" t="s">
        <v>142</v>
      </c>
      <c r="F11" s="266" t="s">
        <v>142</v>
      </c>
      <c r="G11" s="267" t="s">
        <v>143</v>
      </c>
      <c r="H11" s="267" t="s">
        <v>143</v>
      </c>
      <c r="I11" s="48"/>
      <c r="J11" s="268" t="s">
        <v>144</v>
      </c>
      <c r="K11" s="268" t="s">
        <v>144</v>
      </c>
      <c r="L11" s="50"/>
      <c r="M11" s="45"/>
      <c r="N11" s="45"/>
      <c r="O11" s="45" t="s">
        <v>142</v>
      </c>
      <c r="P11" s="45">
        <f>COUNTIF(D11:L71,"Fisiologia II")</f>
        <v>49</v>
      </c>
      <c r="Q11" s="45"/>
      <c r="R11" s="45"/>
      <c r="S11" s="45"/>
    </row>
    <row r="12" spans="2:19" ht="24" x14ac:dyDescent="0.2">
      <c r="B12" s="33" t="s">
        <v>7</v>
      </c>
      <c r="C12" s="34">
        <v>44838</v>
      </c>
      <c r="D12" s="266" t="s">
        <v>142</v>
      </c>
      <c r="E12" s="266" t="s">
        <v>142</v>
      </c>
      <c r="F12" s="266" t="s">
        <v>142</v>
      </c>
      <c r="G12" s="267" t="s">
        <v>143</v>
      </c>
      <c r="H12" s="267" t="s">
        <v>143</v>
      </c>
      <c r="I12" s="48"/>
      <c r="J12" s="268" t="s">
        <v>144</v>
      </c>
      <c r="K12" s="268" t="s">
        <v>144</v>
      </c>
      <c r="L12" s="50"/>
      <c r="M12" s="45"/>
      <c r="N12" s="45"/>
      <c r="O12" s="45" t="s">
        <v>145</v>
      </c>
      <c r="P12" s="45">
        <f>COUNTIF(D11:L72,"Patol. Gen. ed Immunol.")</f>
        <v>49</v>
      </c>
      <c r="Q12" s="45"/>
      <c r="R12" s="45"/>
      <c r="S12" s="45"/>
    </row>
    <row r="13" spans="2:19" ht="24" x14ac:dyDescent="0.2">
      <c r="B13" s="33" t="s">
        <v>8</v>
      </c>
      <c r="C13" s="34">
        <v>44839</v>
      </c>
      <c r="D13" s="266" t="s">
        <v>142</v>
      </c>
      <c r="E13" s="266" t="s">
        <v>142</v>
      </c>
      <c r="F13" s="266" t="s">
        <v>142</v>
      </c>
      <c r="G13" s="267" t="s">
        <v>143</v>
      </c>
      <c r="H13" s="267" t="s">
        <v>143</v>
      </c>
      <c r="I13" s="269"/>
      <c r="J13" s="268" t="s">
        <v>144</v>
      </c>
      <c r="K13" s="268" t="s">
        <v>144</v>
      </c>
      <c r="L13" s="50"/>
      <c r="M13" s="45"/>
      <c r="N13" s="45"/>
      <c r="O13" s="45" t="s">
        <v>146</v>
      </c>
      <c r="P13" s="45">
        <f>COUNTIF(D11:L73,"Biochimica Clin.")</f>
        <v>14</v>
      </c>
      <c r="Q13" s="45"/>
      <c r="R13" s="45"/>
      <c r="S13" s="45"/>
    </row>
    <row r="14" spans="2:19" ht="24" x14ac:dyDescent="0.2">
      <c r="B14" s="33" t="s">
        <v>9</v>
      </c>
      <c r="C14" s="34">
        <v>44840</v>
      </c>
      <c r="D14" s="266" t="s">
        <v>142</v>
      </c>
      <c r="E14" s="266" t="s">
        <v>142</v>
      </c>
      <c r="F14" s="266" t="s">
        <v>142</v>
      </c>
      <c r="G14" s="267" t="s">
        <v>143</v>
      </c>
      <c r="H14" s="267" t="s">
        <v>143</v>
      </c>
      <c r="I14" s="48"/>
      <c r="J14" s="268" t="s">
        <v>144</v>
      </c>
      <c r="K14" s="268" t="s">
        <v>144</v>
      </c>
      <c r="L14" s="50"/>
      <c r="M14" s="45"/>
      <c r="N14" s="45"/>
      <c r="O14" s="45" t="s">
        <v>147</v>
      </c>
      <c r="P14" s="45">
        <f>COUNTIF(D11:L74,"Patologia Clin.")</f>
        <v>14</v>
      </c>
      <c r="Q14" s="45"/>
      <c r="R14" s="45"/>
      <c r="S14" s="45"/>
    </row>
    <row r="15" spans="2:19" ht="24" x14ac:dyDescent="0.2">
      <c r="B15" s="33" t="s">
        <v>10</v>
      </c>
      <c r="C15" s="34">
        <v>44841</v>
      </c>
      <c r="D15" s="266" t="s">
        <v>142</v>
      </c>
      <c r="E15" s="266" t="s">
        <v>142</v>
      </c>
      <c r="F15" s="266" t="s">
        <v>142</v>
      </c>
      <c r="G15" s="267" t="s">
        <v>143</v>
      </c>
      <c r="H15" s="267" t="s">
        <v>143</v>
      </c>
      <c r="I15" s="48"/>
      <c r="J15" s="268" t="s">
        <v>144</v>
      </c>
      <c r="K15" s="268" t="s">
        <v>144</v>
      </c>
      <c r="L15" s="270"/>
      <c r="M15" s="45"/>
      <c r="N15" s="45"/>
      <c r="O15" s="45" t="s">
        <v>148</v>
      </c>
      <c r="P15" s="45">
        <f>COUNTIF(D12:L75,"Microbiologia Clin.")</f>
        <v>14</v>
      </c>
      <c r="Q15" s="45"/>
      <c r="R15" s="45"/>
      <c r="S15" s="45"/>
    </row>
    <row r="16" spans="2:19" x14ac:dyDescent="0.2">
      <c r="B16" s="37" t="s">
        <v>11</v>
      </c>
      <c r="C16" s="38">
        <v>44842</v>
      </c>
      <c r="D16" s="271"/>
      <c r="E16" s="272"/>
      <c r="F16" s="272"/>
      <c r="G16" s="272"/>
      <c r="H16" s="272"/>
      <c r="I16" s="272"/>
      <c r="J16" s="272"/>
      <c r="K16" s="272"/>
      <c r="L16" s="273"/>
      <c r="M16" s="45"/>
      <c r="N16" s="45"/>
      <c r="O16" s="45"/>
      <c r="P16" s="45"/>
      <c r="Q16" s="45"/>
      <c r="R16" s="45"/>
      <c r="S16" s="45"/>
    </row>
    <row r="17" spans="2:19" x14ac:dyDescent="0.2">
      <c r="B17" s="37" t="s">
        <v>12</v>
      </c>
      <c r="C17" s="38">
        <v>44843</v>
      </c>
      <c r="D17" s="271"/>
      <c r="E17" s="272"/>
      <c r="F17" s="272"/>
      <c r="G17" s="272"/>
      <c r="H17" s="272"/>
      <c r="I17" s="272"/>
      <c r="J17" s="272"/>
      <c r="K17" s="272"/>
      <c r="L17" s="273"/>
      <c r="M17" s="45"/>
      <c r="N17" s="45"/>
      <c r="O17" s="45"/>
      <c r="P17" s="45"/>
      <c r="Q17" s="45"/>
      <c r="R17" s="45"/>
      <c r="S17" s="45"/>
    </row>
    <row r="18" spans="2:19" x14ac:dyDescent="0.2">
      <c r="B18" s="33" t="s">
        <v>6</v>
      </c>
      <c r="C18" s="34">
        <v>44844</v>
      </c>
      <c r="D18" s="269"/>
      <c r="E18" s="269"/>
      <c r="F18" s="269"/>
      <c r="G18" s="48"/>
      <c r="H18" s="48"/>
      <c r="I18" s="48"/>
      <c r="J18" s="48"/>
      <c r="K18" s="48"/>
      <c r="L18" s="50"/>
      <c r="M18" s="45"/>
      <c r="N18" s="45"/>
      <c r="O18" s="45"/>
      <c r="P18" s="45"/>
      <c r="Q18" s="45"/>
      <c r="R18" s="45"/>
      <c r="S18" s="45"/>
    </row>
    <row r="19" spans="2:19" x14ac:dyDescent="0.2">
      <c r="B19" s="33" t="s">
        <v>7</v>
      </c>
      <c r="C19" s="34">
        <v>44845</v>
      </c>
      <c r="D19" s="48"/>
      <c r="E19" s="48"/>
      <c r="F19" s="48"/>
      <c r="G19" s="48"/>
      <c r="H19" s="48"/>
      <c r="I19" s="48"/>
      <c r="J19" s="48"/>
      <c r="K19" s="48"/>
      <c r="L19" s="50"/>
      <c r="M19" s="45"/>
      <c r="N19" s="45"/>
      <c r="O19" s="45"/>
      <c r="P19" s="45"/>
      <c r="Q19" s="45"/>
      <c r="R19" s="45"/>
      <c r="S19" s="45"/>
    </row>
    <row r="20" spans="2:19" x14ac:dyDescent="0.2">
      <c r="B20" s="33" t="s">
        <v>8</v>
      </c>
      <c r="C20" s="34">
        <v>44846</v>
      </c>
      <c r="D20" s="269"/>
      <c r="E20" s="269"/>
      <c r="F20" s="269"/>
      <c r="G20" s="269"/>
      <c r="H20" s="269"/>
      <c r="I20" s="269"/>
      <c r="J20" s="48"/>
      <c r="K20" s="48"/>
      <c r="L20" s="50"/>
      <c r="M20" s="45"/>
      <c r="N20" s="45"/>
      <c r="O20" s="45"/>
      <c r="P20" s="45"/>
      <c r="Q20" s="45"/>
      <c r="R20" s="45"/>
      <c r="S20" s="45"/>
    </row>
    <row r="21" spans="2:19" x14ac:dyDescent="0.2">
      <c r="B21" s="33" t="s">
        <v>9</v>
      </c>
      <c r="C21" s="34">
        <v>44847</v>
      </c>
      <c r="D21" s="48"/>
      <c r="E21" s="48"/>
      <c r="F21" s="48"/>
      <c r="G21" s="48"/>
      <c r="H21" s="48"/>
      <c r="I21" s="48"/>
      <c r="J21" s="48"/>
      <c r="K21" s="48"/>
      <c r="L21" s="50"/>
      <c r="M21" s="45"/>
      <c r="N21" s="45"/>
      <c r="O21" s="45"/>
      <c r="P21" s="45"/>
      <c r="Q21" s="45"/>
      <c r="R21" s="45"/>
      <c r="S21" s="45"/>
    </row>
    <row r="22" spans="2:19" x14ac:dyDescent="0.2">
      <c r="B22" s="33" t="s">
        <v>10</v>
      </c>
      <c r="C22" s="34">
        <v>44848</v>
      </c>
      <c r="D22" s="269"/>
      <c r="E22" s="269"/>
      <c r="F22" s="269"/>
      <c r="G22" s="48"/>
      <c r="H22" s="48"/>
      <c r="I22" s="48"/>
      <c r="J22" s="269"/>
      <c r="K22" s="269"/>
      <c r="L22" s="270"/>
      <c r="M22" s="45"/>
      <c r="N22" s="45"/>
      <c r="O22" s="45"/>
      <c r="P22" s="45"/>
      <c r="Q22" s="45"/>
      <c r="R22" s="45"/>
      <c r="S22" s="45"/>
    </row>
    <row r="23" spans="2:19" x14ac:dyDescent="0.2">
      <c r="B23" s="37" t="s">
        <v>11</v>
      </c>
      <c r="C23" s="38">
        <v>44849</v>
      </c>
      <c r="D23" s="271"/>
      <c r="E23" s="272"/>
      <c r="F23" s="272"/>
      <c r="G23" s="272"/>
      <c r="H23" s="272"/>
      <c r="I23" s="272"/>
      <c r="J23" s="272"/>
      <c r="K23" s="272"/>
      <c r="L23" s="273"/>
      <c r="M23" s="45"/>
      <c r="N23" s="45"/>
      <c r="O23" s="45"/>
      <c r="P23" s="45"/>
      <c r="Q23" s="45"/>
      <c r="R23" s="45"/>
      <c r="S23" s="45"/>
    </row>
    <row r="24" spans="2:19" x14ac:dyDescent="0.2">
      <c r="B24" s="37" t="s">
        <v>12</v>
      </c>
      <c r="C24" s="38">
        <v>44850</v>
      </c>
      <c r="D24" s="271"/>
      <c r="E24" s="272"/>
      <c r="F24" s="272"/>
      <c r="G24" s="272"/>
      <c r="H24" s="272"/>
      <c r="I24" s="272"/>
      <c r="J24" s="272"/>
      <c r="K24" s="272"/>
      <c r="L24" s="273"/>
      <c r="M24" s="45"/>
      <c r="N24" s="45"/>
      <c r="O24" s="45"/>
      <c r="P24" s="45"/>
      <c r="Q24" s="45"/>
      <c r="R24" s="45"/>
      <c r="S24" s="45"/>
    </row>
    <row r="25" spans="2:19" ht="24" x14ac:dyDescent="0.2">
      <c r="B25" s="33" t="s">
        <v>6</v>
      </c>
      <c r="C25" s="34">
        <v>44851</v>
      </c>
      <c r="D25" s="266" t="s">
        <v>142</v>
      </c>
      <c r="E25" s="266" t="s">
        <v>142</v>
      </c>
      <c r="F25" s="266" t="s">
        <v>142</v>
      </c>
      <c r="G25" s="267" t="s">
        <v>143</v>
      </c>
      <c r="H25" s="267" t="s">
        <v>143</v>
      </c>
      <c r="I25" s="48"/>
      <c r="J25" s="268" t="s">
        <v>144</v>
      </c>
      <c r="K25" s="268" t="s">
        <v>144</v>
      </c>
      <c r="L25" s="50"/>
      <c r="M25" s="45"/>
      <c r="N25" s="45"/>
      <c r="O25" s="45"/>
      <c r="P25" s="45"/>
      <c r="Q25" s="45"/>
      <c r="R25" s="45"/>
      <c r="S25" s="45"/>
    </row>
    <row r="26" spans="2:19" ht="24" x14ac:dyDescent="0.2">
      <c r="B26" s="33" t="s">
        <v>7</v>
      </c>
      <c r="C26" s="34">
        <v>44852</v>
      </c>
      <c r="D26" s="266" t="s">
        <v>142</v>
      </c>
      <c r="E26" s="266" t="s">
        <v>142</v>
      </c>
      <c r="F26" s="266" t="s">
        <v>142</v>
      </c>
      <c r="G26" s="267" t="s">
        <v>143</v>
      </c>
      <c r="H26" s="267" t="s">
        <v>143</v>
      </c>
      <c r="I26" s="48"/>
      <c r="J26" s="268" t="s">
        <v>144</v>
      </c>
      <c r="K26" s="268" t="s">
        <v>144</v>
      </c>
      <c r="L26" s="50"/>
      <c r="M26" s="45"/>
      <c r="N26" s="45"/>
      <c r="O26" s="45"/>
      <c r="P26" s="45"/>
      <c r="Q26" s="45"/>
      <c r="R26" s="45"/>
      <c r="S26" s="45"/>
    </row>
    <row r="27" spans="2:19" ht="24" x14ac:dyDescent="0.2">
      <c r="B27" s="33" t="s">
        <v>8</v>
      </c>
      <c r="C27" s="34">
        <v>44853</v>
      </c>
      <c r="D27" s="266" t="s">
        <v>142</v>
      </c>
      <c r="E27" s="266" t="s">
        <v>142</v>
      </c>
      <c r="F27" s="266" t="s">
        <v>142</v>
      </c>
      <c r="G27" s="267" t="s">
        <v>143</v>
      </c>
      <c r="H27" s="267" t="s">
        <v>143</v>
      </c>
      <c r="I27" s="269"/>
      <c r="J27" s="91" t="s">
        <v>147</v>
      </c>
      <c r="K27" s="91" t="s">
        <v>147</v>
      </c>
      <c r="L27" s="50"/>
      <c r="M27" s="45"/>
      <c r="N27" s="45"/>
      <c r="O27" s="45"/>
      <c r="P27" s="45"/>
      <c r="Q27" s="45"/>
      <c r="R27" s="45"/>
      <c r="S27" s="45"/>
    </row>
    <row r="28" spans="2:19" ht="24" x14ac:dyDescent="0.2">
      <c r="B28" s="33" t="s">
        <v>9</v>
      </c>
      <c r="C28" s="34">
        <v>44854</v>
      </c>
      <c r="D28" s="266" t="s">
        <v>142</v>
      </c>
      <c r="E28" s="266" t="s">
        <v>142</v>
      </c>
      <c r="F28" s="266" t="s">
        <v>142</v>
      </c>
      <c r="G28" s="267" t="s">
        <v>143</v>
      </c>
      <c r="H28" s="267" t="s">
        <v>143</v>
      </c>
      <c r="I28" s="48"/>
      <c r="J28" s="91" t="s">
        <v>147</v>
      </c>
      <c r="K28" s="91" t="s">
        <v>147</v>
      </c>
      <c r="L28" s="50"/>
      <c r="M28" s="45"/>
      <c r="N28" s="45"/>
      <c r="O28" s="45"/>
      <c r="P28" s="45"/>
      <c r="Q28" s="45"/>
      <c r="R28" s="45"/>
      <c r="S28" s="45"/>
    </row>
    <row r="29" spans="2:19" ht="24" x14ac:dyDescent="0.2">
      <c r="B29" s="33" t="s">
        <v>10</v>
      </c>
      <c r="C29" s="34">
        <v>44855</v>
      </c>
      <c r="D29" s="266" t="s">
        <v>142</v>
      </c>
      <c r="E29" s="266" t="s">
        <v>142</v>
      </c>
      <c r="F29" s="266" t="s">
        <v>142</v>
      </c>
      <c r="G29" s="267" t="s">
        <v>143</v>
      </c>
      <c r="H29" s="267" t="s">
        <v>143</v>
      </c>
      <c r="I29" s="48"/>
      <c r="J29" s="91" t="s">
        <v>147</v>
      </c>
      <c r="K29" s="91" t="s">
        <v>147</v>
      </c>
      <c r="L29" s="270"/>
      <c r="M29" s="45"/>
      <c r="N29" s="45"/>
      <c r="O29" s="45"/>
      <c r="P29" s="45"/>
      <c r="Q29" s="45"/>
      <c r="R29" s="45"/>
      <c r="S29" s="45"/>
    </row>
    <row r="30" spans="2:19" x14ac:dyDescent="0.2">
      <c r="B30" s="37" t="s">
        <v>11</v>
      </c>
      <c r="C30" s="38">
        <v>44856</v>
      </c>
      <c r="D30" s="271"/>
      <c r="E30" s="272"/>
      <c r="F30" s="272"/>
      <c r="G30" s="272"/>
      <c r="H30" s="272"/>
      <c r="I30" s="272"/>
      <c r="J30" s="272"/>
      <c r="K30" s="272"/>
      <c r="L30" s="273"/>
      <c r="M30" s="45"/>
      <c r="N30" s="45"/>
      <c r="O30" s="45"/>
      <c r="P30" s="45"/>
      <c r="Q30" s="45"/>
      <c r="R30" s="45"/>
      <c r="S30" s="45"/>
    </row>
    <row r="31" spans="2:19" x14ac:dyDescent="0.2">
      <c r="B31" s="37" t="s">
        <v>12</v>
      </c>
      <c r="C31" s="38">
        <v>44857</v>
      </c>
      <c r="D31" s="271"/>
      <c r="E31" s="272"/>
      <c r="F31" s="272"/>
      <c r="G31" s="272"/>
      <c r="H31" s="272"/>
      <c r="I31" s="272"/>
      <c r="J31" s="272"/>
      <c r="K31" s="272"/>
      <c r="L31" s="273"/>
      <c r="M31" s="45"/>
      <c r="N31" s="45"/>
      <c r="O31" s="45"/>
      <c r="P31" s="45"/>
      <c r="Q31" s="45"/>
      <c r="R31" s="45"/>
      <c r="S31" s="45"/>
    </row>
    <row r="32" spans="2:19" x14ac:dyDescent="0.2">
      <c r="B32" s="39" t="s">
        <v>6</v>
      </c>
      <c r="C32" s="34">
        <v>44858</v>
      </c>
      <c r="D32" s="48"/>
      <c r="E32" s="48"/>
      <c r="F32" s="48"/>
      <c r="G32" s="48"/>
      <c r="H32" s="48"/>
      <c r="I32" s="48"/>
      <c r="J32" s="48"/>
      <c r="K32" s="48"/>
      <c r="L32" s="50"/>
      <c r="M32" s="45"/>
      <c r="N32" s="45"/>
      <c r="O32" s="45"/>
      <c r="P32" s="45"/>
      <c r="Q32" s="45"/>
      <c r="R32" s="45"/>
      <c r="S32" s="45"/>
    </row>
    <row r="33" spans="2:19" x14ac:dyDescent="0.2">
      <c r="B33" s="33" t="s">
        <v>7</v>
      </c>
      <c r="C33" s="34">
        <v>44859</v>
      </c>
      <c r="D33" s="48"/>
      <c r="E33" s="48"/>
      <c r="F33" s="48"/>
      <c r="G33" s="48"/>
      <c r="H33" s="48"/>
      <c r="I33" s="48"/>
      <c r="J33" s="48"/>
      <c r="K33" s="48"/>
      <c r="L33" s="50"/>
      <c r="M33" s="45"/>
      <c r="N33" s="45"/>
      <c r="O33" s="45"/>
      <c r="P33" s="45"/>
      <c r="Q33" s="45"/>
      <c r="R33" s="45"/>
      <c r="S33" s="45"/>
    </row>
    <row r="34" spans="2:19" x14ac:dyDescent="0.2">
      <c r="B34" s="33" t="s">
        <v>8</v>
      </c>
      <c r="C34" s="34">
        <v>44860</v>
      </c>
      <c r="D34" s="269"/>
      <c r="E34" s="269"/>
      <c r="F34" s="269"/>
      <c r="G34" s="269"/>
      <c r="H34" s="269"/>
      <c r="I34" s="269"/>
      <c r="J34" s="48"/>
      <c r="K34" s="48"/>
      <c r="L34" s="50"/>
      <c r="M34" s="45"/>
      <c r="N34" s="45"/>
      <c r="O34" s="45"/>
      <c r="P34" s="45"/>
      <c r="Q34" s="45"/>
      <c r="R34" s="45"/>
      <c r="S34" s="45"/>
    </row>
    <row r="35" spans="2:19" x14ac:dyDescent="0.2">
      <c r="B35" s="33" t="s">
        <v>9</v>
      </c>
      <c r="C35" s="34">
        <v>44861</v>
      </c>
      <c r="D35" s="48"/>
      <c r="E35" s="48"/>
      <c r="F35" s="48"/>
      <c r="G35" s="48"/>
      <c r="H35" s="48"/>
      <c r="I35" s="48"/>
      <c r="J35" s="48"/>
      <c r="K35" s="48"/>
      <c r="L35" s="50"/>
      <c r="M35" s="45"/>
      <c r="N35" s="45"/>
      <c r="O35" s="45"/>
      <c r="P35" s="45"/>
      <c r="Q35" s="45"/>
      <c r="R35" s="45"/>
      <c r="S35" s="45"/>
    </row>
    <row r="36" spans="2:19" x14ac:dyDescent="0.2">
      <c r="B36" s="33" t="s">
        <v>10</v>
      </c>
      <c r="C36" s="34">
        <v>44862</v>
      </c>
      <c r="D36" s="269"/>
      <c r="E36" s="269"/>
      <c r="F36" s="269"/>
      <c r="G36" s="48"/>
      <c r="H36" s="48"/>
      <c r="I36" s="48"/>
      <c r="J36" s="269"/>
      <c r="K36" s="269"/>
      <c r="L36" s="270"/>
      <c r="M36" s="45"/>
      <c r="N36" s="45"/>
      <c r="O36" s="45"/>
      <c r="P36" s="45"/>
      <c r="Q36" s="45"/>
      <c r="R36" s="45"/>
      <c r="S36" s="45"/>
    </row>
    <row r="37" spans="2:19" x14ac:dyDescent="0.2">
      <c r="B37" s="37" t="s">
        <v>11</v>
      </c>
      <c r="C37" s="38">
        <v>44863</v>
      </c>
      <c r="D37" s="271"/>
      <c r="E37" s="272"/>
      <c r="F37" s="272"/>
      <c r="G37" s="272"/>
      <c r="H37" s="272"/>
      <c r="I37" s="272"/>
      <c r="J37" s="272"/>
      <c r="K37" s="272"/>
      <c r="L37" s="273"/>
      <c r="M37" s="45"/>
      <c r="N37" s="45"/>
      <c r="O37" s="45"/>
      <c r="P37" s="45"/>
      <c r="Q37" s="45"/>
      <c r="R37" s="45"/>
      <c r="S37" s="45"/>
    </row>
    <row r="38" spans="2:19" x14ac:dyDescent="0.2">
      <c r="B38" s="37" t="s">
        <v>12</v>
      </c>
      <c r="C38" s="38">
        <v>44864</v>
      </c>
      <c r="D38" s="271"/>
      <c r="E38" s="272"/>
      <c r="F38" s="272"/>
      <c r="G38" s="272"/>
      <c r="H38" s="272"/>
      <c r="I38" s="272"/>
      <c r="J38" s="272"/>
      <c r="K38" s="272"/>
      <c r="L38" s="273"/>
      <c r="M38" s="45"/>
      <c r="N38" s="45"/>
      <c r="O38" s="45"/>
      <c r="P38" s="45"/>
      <c r="Q38" s="45"/>
      <c r="R38" s="45"/>
      <c r="S38" s="45"/>
    </row>
    <row r="39" spans="2:19" x14ac:dyDescent="0.2">
      <c r="B39" s="46" t="s">
        <v>6</v>
      </c>
      <c r="C39" s="47">
        <v>44865</v>
      </c>
      <c r="D39" s="274" t="s">
        <v>72</v>
      </c>
      <c r="E39" s="274"/>
      <c r="F39" s="274"/>
      <c r="G39" s="274"/>
      <c r="H39" s="274"/>
      <c r="I39" s="274"/>
      <c r="J39" s="274"/>
      <c r="K39" s="274"/>
      <c r="L39" s="275"/>
      <c r="M39" s="45"/>
      <c r="N39" s="45"/>
      <c r="O39" s="45"/>
      <c r="P39" s="45"/>
      <c r="Q39" s="45"/>
      <c r="R39" s="45"/>
      <c r="S39" s="45"/>
    </row>
    <row r="40" spans="2:19" x14ac:dyDescent="0.2">
      <c r="B40" s="37" t="s">
        <v>7</v>
      </c>
      <c r="C40" s="38">
        <v>44866</v>
      </c>
      <c r="D40" s="271"/>
      <c r="E40" s="272"/>
      <c r="F40" s="272"/>
      <c r="G40" s="272"/>
      <c r="H40" s="272"/>
      <c r="I40" s="272"/>
      <c r="J40" s="272"/>
      <c r="K40" s="272"/>
      <c r="L40" s="273"/>
      <c r="M40" s="45"/>
      <c r="N40" s="45"/>
      <c r="O40" s="45"/>
      <c r="P40" s="45"/>
      <c r="Q40" s="45"/>
      <c r="R40" s="45"/>
      <c r="S40" s="45"/>
    </row>
    <row r="41" spans="2:19" ht="24" x14ac:dyDescent="0.2">
      <c r="B41" s="33" t="s">
        <v>8</v>
      </c>
      <c r="C41" s="34">
        <v>44867</v>
      </c>
      <c r="D41" s="266" t="s">
        <v>142</v>
      </c>
      <c r="E41" s="266" t="s">
        <v>142</v>
      </c>
      <c r="F41" s="267" t="s">
        <v>143</v>
      </c>
      <c r="G41" s="267" t="s">
        <v>143</v>
      </c>
      <c r="H41" s="267" t="s">
        <v>143</v>
      </c>
      <c r="I41" s="48"/>
      <c r="J41" s="91" t="s">
        <v>147</v>
      </c>
      <c r="K41" s="91" t="s">
        <v>147</v>
      </c>
      <c r="L41" s="50"/>
      <c r="M41" s="45"/>
      <c r="N41" s="45"/>
      <c r="O41" s="45"/>
      <c r="P41" s="45"/>
      <c r="Q41" s="45"/>
      <c r="R41" s="45"/>
      <c r="S41" s="45"/>
    </row>
    <row r="42" spans="2:19" ht="24" x14ac:dyDescent="0.2">
      <c r="B42" s="33" t="s">
        <v>9</v>
      </c>
      <c r="C42" s="34">
        <v>44868</v>
      </c>
      <c r="D42" s="266" t="s">
        <v>142</v>
      </c>
      <c r="E42" s="266" t="s">
        <v>142</v>
      </c>
      <c r="F42" s="267" t="s">
        <v>143</v>
      </c>
      <c r="G42" s="267" t="s">
        <v>143</v>
      </c>
      <c r="H42" s="267" t="s">
        <v>143</v>
      </c>
      <c r="I42" s="48"/>
      <c r="J42" s="91" t="s">
        <v>147</v>
      </c>
      <c r="K42" s="91" t="s">
        <v>147</v>
      </c>
      <c r="L42" s="50"/>
      <c r="M42" s="45"/>
      <c r="N42" s="45"/>
      <c r="O42" s="45"/>
      <c r="P42" s="45"/>
      <c r="Q42" s="45"/>
      <c r="R42" s="45"/>
      <c r="S42" s="45"/>
    </row>
    <row r="43" spans="2:19" ht="24" x14ac:dyDescent="0.2">
      <c r="B43" s="33" t="s">
        <v>10</v>
      </c>
      <c r="C43" s="34">
        <v>44869</v>
      </c>
      <c r="D43" s="266" t="s">
        <v>142</v>
      </c>
      <c r="E43" s="266" t="s">
        <v>142</v>
      </c>
      <c r="F43" s="266" t="s">
        <v>142</v>
      </c>
      <c r="G43" s="267" t="s">
        <v>143</v>
      </c>
      <c r="H43" s="267" t="s">
        <v>143</v>
      </c>
      <c r="I43" s="269"/>
      <c r="J43" s="91" t="s">
        <v>147</v>
      </c>
      <c r="K43" s="91" t="s">
        <v>147</v>
      </c>
      <c r="L43" s="270"/>
      <c r="M43" s="45"/>
      <c r="N43" s="45"/>
      <c r="O43" s="45"/>
      <c r="P43" s="45"/>
      <c r="Q43" s="45"/>
      <c r="R43" s="45"/>
      <c r="S43" s="45"/>
    </row>
    <row r="44" spans="2:19" x14ac:dyDescent="0.2">
      <c r="B44" s="37" t="s">
        <v>11</v>
      </c>
      <c r="C44" s="38">
        <v>44870</v>
      </c>
      <c r="D44" s="271"/>
      <c r="E44" s="272"/>
      <c r="F44" s="272"/>
      <c r="G44" s="272"/>
      <c r="H44" s="272"/>
      <c r="I44" s="272"/>
      <c r="J44" s="272"/>
      <c r="K44" s="272"/>
      <c r="L44" s="273"/>
      <c r="M44" s="45"/>
      <c r="N44" s="45"/>
      <c r="O44" s="45"/>
      <c r="P44" s="45"/>
      <c r="Q44" s="45"/>
      <c r="R44" s="45"/>
      <c r="S44" s="45"/>
    </row>
    <row r="45" spans="2:19" x14ac:dyDescent="0.2">
      <c r="B45" s="37" t="s">
        <v>12</v>
      </c>
      <c r="C45" s="38">
        <v>44871</v>
      </c>
      <c r="D45" s="271"/>
      <c r="E45" s="272"/>
      <c r="F45" s="272"/>
      <c r="G45" s="272"/>
      <c r="H45" s="272"/>
      <c r="I45" s="272"/>
      <c r="J45" s="272"/>
      <c r="K45" s="272"/>
      <c r="L45" s="273"/>
      <c r="M45" s="45"/>
      <c r="N45" s="45"/>
      <c r="O45" s="45"/>
      <c r="P45" s="45"/>
      <c r="Q45" s="45"/>
      <c r="R45" s="45"/>
      <c r="S45" s="45"/>
    </row>
    <row r="46" spans="2:19" x14ac:dyDescent="0.2">
      <c r="B46" s="33" t="s">
        <v>6</v>
      </c>
      <c r="C46" s="34">
        <v>44872</v>
      </c>
      <c r="D46" s="269"/>
      <c r="E46" s="269"/>
      <c r="F46" s="269"/>
      <c r="G46" s="48"/>
      <c r="H46" s="48"/>
      <c r="I46" s="48"/>
      <c r="J46" s="48"/>
      <c r="K46" s="48"/>
      <c r="L46" s="50"/>
      <c r="M46" s="45"/>
      <c r="N46" s="45"/>
      <c r="O46" s="45"/>
      <c r="P46" s="45"/>
      <c r="Q46" s="45"/>
      <c r="R46" s="45"/>
      <c r="S46" s="45"/>
    </row>
    <row r="47" spans="2:19" x14ac:dyDescent="0.2">
      <c r="B47" s="33" t="s">
        <v>7</v>
      </c>
      <c r="C47" s="34">
        <v>44873</v>
      </c>
      <c r="D47" s="48"/>
      <c r="E47" s="48"/>
      <c r="F47" s="48"/>
      <c r="G47" s="48"/>
      <c r="H47" s="48"/>
      <c r="I47" s="48"/>
      <c r="J47" s="48"/>
      <c r="K47" s="48"/>
      <c r="L47" s="50"/>
      <c r="M47" s="45"/>
      <c r="N47" s="45"/>
      <c r="O47" s="45"/>
      <c r="P47" s="45"/>
      <c r="Q47" s="45"/>
      <c r="R47" s="45"/>
      <c r="S47" s="45"/>
    </row>
    <row r="48" spans="2:19" x14ac:dyDescent="0.2">
      <c r="B48" s="33" t="s">
        <v>8</v>
      </c>
      <c r="C48" s="34">
        <v>44874</v>
      </c>
      <c r="D48" s="269"/>
      <c r="E48" s="269"/>
      <c r="F48" s="269"/>
      <c r="G48" s="269"/>
      <c r="H48" s="269"/>
      <c r="I48" s="269"/>
      <c r="J48" s="48"/>
      <c r="K48" s="48"/>
      <c r="L48" s="50"/>
      <c r="M48" s="45"/>
      <c r="N48" s="45"/>
      <c r="O48" s="45"/>
      <c r="P48" s="45"/>
      <c r="Q48" s="45"/>
      <c r="R48" s="45"/>
      <c r="S48" s="45"/>
    </row>
    <row r="49" spans="2:19" x14ac:dyDescent="0.2">
      <c r="B49" s="33" t="s">
        <v>9</v>
      </c>
      <c r="C49" s="34">
        <v>44875</v>
      </c>
      <c r="D49" s="48"/>
      <c r="E49" s="48"/>
      <c r="F49" s="48"/>
      <c r="G49" s="48"/>
      <c r="H49" s="48"/>
      <c r="I49" s="48"/>
      <c r="J49" s="48"/>
      <c r="K49" s="48"/>
      <c r="L49" s="50"/>
      <c r="M49" s="45"/>
      <c r="N49" s="45"/>
      <c r="O49" s="45"/>
      <c r="P49" s="45"/>
      <c r="Q49" s="45"/>
      <c r="R49" s="45"/>
      <c r="S49" s="45"/>
    </row>
    <row r="50" spans="2:19" x14ac:dyDescent="0.2">
      <c r="B50" s="33" t="s">
        <v>10</v>
      </c>
      <c r="C50" s="34">
        <v>44876</v>
      </c>
      <c r="D50" s="269"/>
      <c r="E50" s="269"/>
      <c r="F50" s="269"/>
      <c r="G50" s="48"/>
      <c r="H50" s="48"/>
      <c r="I50" s="48"/>
      <c r="J50" s="269"/>
      <c r="K50" s="269"/>
      <c r="L50" s="270"/>
      <c r="M50" s="45"/>
      <c r="N50" s="45"/>
      <c r="O50" s="45"/>
      <c r="P50" s="45"/>
      <c r="Q50" s="45"/>
      <c r="R50" s="45"/>
      <c r="S50" s="45"/>
    </row>
    <row r="51" spans="2:19" x14ac:dyDescent="0.2">
      <c r="B51" s="37" t="s">
        <v>11</v>
      </c>
      <c r="C51" s="38">
        <v>44877</v>
      </c>
      <c r="D51" s="271"/>
      <c r="E51" s="272"/>
      <c r="F51" s="272"/>
      <c r="G51" s="272"/>
      <c r="H51" s="272"/>
      <c r="I51" s="272"/>
      <c r="J51" s="272"/>
      <c r="K51" s="272"/>
      <c r="L51" s="273"/>
      <c r="M51" s="45"/>
      <c r="N51" s="45"/>
      <c r="O51" s="45"/>
      <c r="P51" s="45"/>
      <c r="Q51" s="45"/>
      <c r="R51" s="45"/>
      <c r="S51" s="45"/>
    </row>
    <row r="52" spans="2:19" x14ac:dyDescent="0.2">
      <c r="B52" s="37" t="s">
        <v>12</v>
      </c>
      <c r="C52" s="38">
        <v>44878</v>
      </c>
      <c r="D52" s="271"/>
      <c r="E52" s="272"/>
      <c r="F52" s="272"/>
      <c r="G52" s="272"/>
      <c r="H52" s="272"/>
      <c r="I52" s="272"/>
      <c r="J52" s="272"/>
      <c r="K52" s="272"/>
      <c r="L52" s="273"/>
      <c r="M52" s="45"/>
      <c r="N52" s="45"/>
      <c r="O52" s="45"/>
      <c r="P52" s="45"/>
      <c r="Q52" s="45"/>
      <c r="R52" s="45"/>
      <c r="S52" s="45"/>
    </row>
    <row r="53" spans="2:19" ht="24" x14ac:dyDescent="0.2">
      <c r="B53" s="33" t="s">
        <v>6</v>
      </c>
      <c r="C53" s="34">
        <v>44879</v>
      </c>
      <c r="D53" s="266" t="s">
        <v>142</v>
      </c>
      <c r="E53" s="266" t="s">
        <v>142</v>
      </c>
      <c r="F53" s="267" t="s">
        <v>143</v>
      </c>
      <c r="G53" s="267" t="s">
        <v>143</v>
      </c>
      <c r="H53" s="267" t="s">
        <v>143</v>
      </c>
      <c r="I53" s="48"/>
      <c r="J53" s="91" t="s">
        <v>147</v>
      </c>
      <c r="K53" s="91" t="s">
        <v>147</v>
      </c>
      <c r="L53" s="50"/>
      <c r="M53" s="45"/>
      <c r="N53" s="45"/>
      <c r="O53" s="45"/>
      <c r="P53" s="45"/>
      <c r="Q53" s="45"/>
      <c r="R53" s="45"/>
      <c r="S53" s="45"/>
    </row>
    <row r="54" spans="2:19" ht="24" x14ac:dyDescent="0.2">
      <c r="B54" s="33" t="s">
        <v>7</v>
      </c>
      <c r="C54" s="34">
        <v>44880</v>
      </c>
      <c r="D54" s="266" t="s">
        <v>142</v>
      </c>
      <c r="E54" s="266" t="s">
        <v>142</v>
      </c>
      <c r="F54" s="267" t="s">
        <v>143</v>
      </c>
      <c r="G54" s="267" t="s">
        <v>143</v>
      </c>
      <c r="H54" s="267" t="s">
        <v>143</v>
      </c>
      <c r="I54" s="48"/>
      <c r="J54" s="276" t="s">
        <v>149</v>
      </c>
      <c r="K54" s="276" t="s">
        <v>149</v>
      </c>
      <c r="L54" s="50"/>
      <c r="M54" s="45"/>
      <c r="N54" s="45"/>
      <c r="O54" s="45"/>
      <c r="P54" s="45"/>
      <c r="Q54" s="45"/>
      <c r="R54" s="45"/>
      <c r="S54" s="45"/>
    </row>
    <row r="55" spans="2:19" ht="24" x14ac:dyDescent="0.2">
      <c r="B55" s="33" t="s">
        <v>8</v>
      </c>
      <c r="C55" s="34">
        <v>44881</v>
      </c>
      <c r="D55" s="266" t="s">
        <v>142</v>
      </c>
      <c r="E55" s="266" t="s">
        <v>142</v>
      </c>
      <c r="F55" s="267" t="s">
        <v>143</v>
      </c>
      <c r="G55" s="267" t="s">
        <v>143</v>
      </c>
      <c r="H55" s="267" t="s">
        <v>143</v>
      </c>
      <c r="I55" s="269"/>
      <c r="J55" s="276" t="s">
        <v>149</v>
      </c>
      <c r="K55" s="276" t="s">
        <v>149</v>
      </c>
      <c r="L55" s="50"/>
      <c r="M55" s="45"/>
      <c r="N55" s="45"/>
      <c r="O55" s="45"/>
      <c r="P55" s="45"/>
      <c r="Q55" s="45"/>
      <c r="R55" s="45"/>
      <c r="S55" s="45"/>
    </row>
    <row r="56" spans="2:19" ht="24" x14ac:dyDescent="0.2">
      <c r="B56" s="33" t="s">
        <v>9</v>
      </c>
      <c r="C56" s="34">
        <v>44882</v>
      </c>
      <c r="D56" s="266" t="s">
        <v>142</v>
      </c>
      <c r="E56" s="266" t="s">
        <v>142</v>
      </c>
      <c r="F56" s="266" t="s">
        <v>142</v>
      </c>
      <c r="G56" s="267" t="s">
        <v>143</v>
      </c>
      <c r="H56" s="267" t="s">
        <v>143</v>
      </c>
      <c r="I56" s="48"/>
      <c r="J56" s="276" t="s">
        <v>149</v>
      </c>
      <c r="K56" s="276" t="s">
        <v>149</v>
      </c>
      <c r="L56" s="277"/>
      <c r="M56" s="45"/>
      <c r="N56" s="45"/>
      <c r="O56" s="45"/>
      <c r="P56" s="45"/>
      <c r="Q56" s="45"/>
      <c r="R56" s="45"/>
      <c r="S56" s="45"/>
    </row>
    <row r="57" spans="2:19" ht="24" x14ac:dyDescent="0.2">
      <c r="B57" s="33" t="s">
        <v>10</v>
      </c>
      <c r="C57" s="34">
        <v>44883</v>
      </c>
      <c r="D57" s="266" t="s">
        <v>142</v>
      </c>
      <c r="E57" s="266" t="s">
        <v>142</v>
      </c>
      <c r="F57" s="266" t="s">
        <v>142</v>
      </c>
      <c r="G57" s="267" t="s">
        <v>143</v>
      </c>
      <c r="H57" s="267" t="s">
        <v>143</v>
      </c>
      <c r="I57" s="48"/>
      <c r="J57" s="276" t="s">
        <v>149</v>
      </c>
      <c r="K57" s="276" t="s">
        <v>149</v>
      </c>
      <c r="L57" s="277"/>
      <c r="M57" s="45"/>
      <c r="N57" s="45"/>
      <c r="O57" s="45"/>
      <c r="P57" s="45"/>
      <c r="Q57" s="45"/>
      <c r="R57" s="45"/>
      <c r="S57" s="45"/>
    </row>
    <row r="58" spans="2:19" x14ac:dyDescent="0.2">
      <c r="B58" s="37" t="s">
        <v>11</v>
      </c>
      <c r="C58" s="38">
        <v>44884</v>
      </c>
      <c r="D58" s="271"/>
      <c r="E58" s="272"/>
      <c r="F58" s="272"/>
      <c r="G58" s="272"/>
      <c r="H58" s="272"/>
      <c r="I58" s="272"/>
      <c r="J58" s="272"/>
      <c r="K58" s="272"/>
      <c r="L58" s="273"/>
      <c r="M58" s="45"/>
      <c r="N58" s="45"/>
      <c r="O58" s="45"/>
      <c r="P58" s="45"/>
      <c r="Q58" s="45"/>
      <c r="R58" s="45"/>
      <c r="S58" s="45"/>
    </row>
    <row r="59" spans="2:19" x14ac:dyDescent="0.2">
      <c r="B59" s="37" t="s">
        <v>12</v>
      </c>
      <c r="C59" s="38">
        <v>44885</v>
      </c>
      <c r="D59" s="271"/>
      <c r="E59" s="272"/>
      <c r="F59" s="272"/>
      <c r="G59" s="272"/>
      <c r="H59" s="272"/>
      <c r="I59" s="272"/>
      <c r="J59" s="272"/>
      <c r="K59" s="272"/>
      <c r="L59" s="273"/>
      <c r="M59" s="45"/>
      <c r="N59" s="45"/>
      <c r="O59" s="45"/>
      <c r="P59" s="45"/>
      <c r="Q59" s="45"/>
      <c r="R59" s="45"/>
      <c r="S59" s="45"/>
    </row>
    <row r="60" spans="2:19" x14ac:dyDescent="0.2">
      <c r="B60" s="33" t="s">
        <v>6</v>
      </c>
      <c r="C60" s="34">
        <v>44886</v>
      </c>
      <c r="D60" s="48"/>
      <c r="E60" s="48"/>
      <c r="F60" s="48"/>
      <c r="G60" s="48"/>
      <c r="H60" s="48"/>
      <c r="I60" s="48"/>
      <c r="J60" s="48"/>
      <c r="K60" s="48"/>
      <c r="L60" s="50"/>
      <c r="M60" s="191"/>
      <c r="N60" s="191"/>
      <c r="O60" s="191"/>
      <c r="P60" s="191"/>
      <c r="Q60" s="191"/>
      <c r="R60" s="191"/>
      <c r="S60" s="191"/>
    </row>
    <row r="61" spans="2:19" x14ac:dyDescent="0.2">
      <c r="B61" s="33" t="s">
        <v>7</v>
      </c>
      <c r="C61" s="34">
        <v>44887</v>
      </c>
      <c r="D61" s="48"/>
      <c r="E61" s="48"/>
      <c r="F61" s="48"/>
      <c r="G61" s="48"/>
      <c r="H61" s="48"/>
      <c r="I61" s="48"/>
      <c r="J61" s="48"/>
      <c r="K61" s="48"/>
      <c r="L61" s="50"/>
      <c r="M61" s="191"/>
      <c r="N61" s="191"/>
      <c r="O61" s="191"/>
      <c r="P61" s="191"/>
      <c r="Q61" s="191"/>
      <c r="R61" s="191"/>
      <c r="S61" s="191"/>
    </row>
    <row r="62" spans="2:19" x14ac:dyDescent="0.2">
      <c r="B62" s="33" t="s">
        <v>8</v>
      </c>
      <c r="C62" s="34">
        <v>44888</v>
      </c>
      <c r="D62" s="48"/>
      <c r="E62" s="48"/>
      <c r="F62" s="48"/>
      <c r="G62" s="48"/>
      <c r="H62" s="48"/>
      <c r="I62" s="269"/>
      <c r="J62" s="48"/>
      <c r="K62" s="48"/>
      <c r="L62" s="50"/>
      <c r="M62" s="191"/>
      <c r="N62" s="191"/>
      <c r="O62" s="191"/>
      <c r="P62" s="191"/>
      <c r="Q62" s="191"/>
      <c r="R62" s="191"/>
      <c r="S62" s="191"/>
    </row>
    <row r="63" spans="2:19" x14ac:dyDescent="0.2">
      <c r="B63" s="33" t="s">
        <v>9</v>
      </c>
      <c r="C63" s="34">
        <v>44889</v>
      </c>
      <c r="D63" s="48"/>
      <c r="E63" s="48"/>
      <c r="F63" s="48"/>
      <c r="G63" s="48"/>
      <c r="H63" s="48"/>
      <c r="I63" s="48"/>
      <c r="J63" s="48"/>
      <c r="K63" s="48"/>
      <c r="L63" s="50"/>
      <c r="M63" s="191"/>
      <c r="N63" s="191"/>
      <c r="O63" s="191"/>
      <c r="P63" s="191"/>
      <c r="Q63" s="191"/>
      <c r="R63" s="191"/>
      <c r="S63" s="191"/>
    </row>
    <row r="64" spans="2:19" x14ac:dyDescent="0.2">
      <c r="B64" s="33" t="s">
        <v>10</v>
      </c>
      <c r="C64" s="34">
        <v>44890</v>
      </c>
      <c r="D64" s="48"/>
      <c r="E64" s="48"/>
      <c r="F64" s="48"/>
      <c r="G64" s="48"/>
      <c r="H64" s="48"/>
      <c r="I64" s="48"/>
      <c r="J64" s="48"/>
      <c r="K64" s="48"/>
      <c r="L64" s="50"/>
      <c r="M64" s="191"/>
      <c r="N64" s="191"/>
      <c r="O64" s="191"/>
      <c r="P64" s="191"/>
      <c r="Q64" s="191"/>
      <c r="R64" s="191"/>
      <c r="S64" s="191"/>
    </row>
    <row r="65" spans="2:19" x14ac:dyDescent="0.2">
      <c r="B65" s="37" t="s">
        <v>11</v>
      </c>
      <c r="C65" s="38">
        <v>44891</v>
      </c>
      <c r="D65" s="271"/>
      <c r="E65" s="272"/>
      <c r="F65" s="272"/>
      <c r="G65" s="272"/>
      <c r="H65" s="272"/>
      <c r="I65" s="272"/>
      <c r="J65" s="272"/>
      <c r="K65" s="272"/>
      <c r="L65" s="273"/>
      <c r="M65" s="191"/>
      <c r="N65" s="191"/>
      <c r="O65" s="191"/>
      <c r="P65" s="191"/>
      <c r="Q65" s="191"/>
      <c r="R65" s="191"/>
      <c r="S65" s="191"/>
    </row>
    <row r="66" spans="2:19" x14ac:dyDescent="0.2">
      <c r="B66" s="37" t="s">
        <v>12</v>
      </c>
      <c r="C66" s="38">
        <v>44892</v>
      </c>
      <c r="D66" s="271"/>
      <c r="E66" s="272"/>
      <c r="F66" s="272"/>
      <c r="G66" s="272"/>
      <c r="H66" s="272"/>
      <c r="I66" s="272"/>
      <c r="J66" s="272"/>
      <c r="K66" s="272"/>
      <c r="L66" s="273"/>
      <c r="M66" s="191"/>
      <c r="N66" s="191"/>
      <c r="O66" s="191"/>
      <c r="P66" s="191"/>
      <c r="Q66" s="191"/>
      <c r="R66" s="191"/>
      <c r="S66" s="191"/>
    </row>
    <row r="67" spans="2:19" ht="24" x14ac:dyDescent="0.2">
      <c r="B67" s="33" t="s">
        <v>6</v>
      </c>
      <c r="C67" s="34">
        <v>44893</v>
      </c>
      <c r="D67" s="267" t="s">
        <v>143</v>
      </c>
      <c r="E67" s="267" t="s">
        <v>143</v>
      </c>
      <c r="F67" s="276" t="s">
        <v>149</v>
      </c>
      <c r="G67" s="276" t="s">
        <v>149</v>
      </c>
      <c r="H67" s="278"/>
      <c r="I67" s="48"/>
      <c r="J67" s="278"/>
      <c r="K67" s="278"/>
      <c r="L67" s="50"/>
      <c r="M67" s="191"/>
      <c r="N67" s="191"/>
      <c r="O67" s="191"/>
      <c r="P67" s="191"/>
      <c r="Q67" s="191"/>
      <c r="R67" s="191"/>
      <c r="S67" s="191"/>
    </row>
    <row r="68" spans="2:19" ht="24" x14ac:dyDescent="0.2">
      <c r="B68" s="33" t="s">
        <v>7</v>
      </c>
      <c r="C68" s="34">
        <v>44894</v>
      </c>
      <c r="D68" s="267" t="s">
        <v>143</v>
      </c>
      <c r="E68" s="267" t="s">
        <v>143</v>
      </c>
      <c r="F68" s="276" t="s">
        <v>149</v>
      </c>
      <c r="G68" s="276" t="s">
        <v>149</v>
      </c>
      <c r="H68" s="278"/>
      <c r="I68" s="48"/>
      <c r="J68" s="278"/>
      <c r="K68" s="278"/>
      <c r="L68" s="50"/>
      <c r="M68" s="191"/>
      <c r="N68" s="191"/>
      <c r="O68" s="191"/>
      <c r="P68" s="191"/>
      <c r="Q68" s="191"/>
      <c r="R68" s="191"/>
      <c r="S68" s="191"/>
    </row>
    <row r="69" spans="2:19" ht="24" x14ac:dyDescent="0.2">
      <c r="B69" s="39" t="s">
        <v>8</v>
      </c>
      <c r="C69" s="34">
        <v>44895</v>
      </c>
      <c r="D69" s="267" t="s">
        <v>143</v>
      </c>
      <c r="E69" s="267" t="s">
        <v>143</v>
      </c>
      <c r="F69" s="276" t="s">
        <v>149</v>
      </c>
      <c r="G69" s="276" t="s">
        <v>149</v>
      </c>
      <c r="H69" s="278"/>
      <c r="I69" s="269"/>
      <c r="J69" s="278"/>
      <c r="K69" s="278"/>
      <c r="L69" s="50"/>
      <c r="M69" s="191"/>
      <c r="N69" s="191"/>
      <c r="O69" s="191"/>
      <c r="P69" s="191"/>
      <c r="Q69" s="191"/>
      <c r="R69" s="191"/>
      <c r="S69" s="191"/>
    </row>
    <row r="70" spans="2:19" ht="24" x14ac:dyDescent="0.2">
      <c r="B70" s="33" t="s">
        <v>9</v>
      </c>
      <c r="C70" s="34">
        <v>44896</v>
      </c>
      <c r="D70" s="267" t="s">
        <v>143</v>
      </c>
      <c r="E70" s="267" t="s">
        <v>143</v>
      </c>
      <c r="F70" s="278"/>
      <c r="G70" s="278"/>
      <c r="H70" s="278"/>
      <c r="I70" s="48"/>
      <c r="J70" s="48"/>
      <c r="K70" s="48"/>
      <c r="L70" s="50"/>
      <c r="M70" s="191"/>
      <c r="N70" s="191"/>
      <c r="O70" s="191"/>
      <c r="P70" s="191"/>
      <c r="Q70" s="191"/>
      <c r="R70" s="191"/>
      <c r="S70" s="191"/>
    </row>
    <row r="71" spans="2:19" x14ac:dyDescent="0.2">
      <c r="B71" s="33" t="s">
        <v>10</v>
      </c>
      <c r="C71" s="34">
        <v>44897</v>
      </c>
      <c r="D71" s="48"/>
      <c r="E71" s="48"/>
      <c r="F71" s="48"/>
      <c r="G71" s="48"/>
      <c r="H71" s="48"/>
      <c r="I71" s="48"/>
      <c r="J71" s="48"/>
      <c r="K71" s="48"/>
      <c r="L71" s="50"/>
      <c r="M71" s="191"/>
      <c r="N71" s="191"/>
      <c r="O71" s="191"/>
      <c r="P71" s="191"/>
      <c r="Q71" s="191"/>
      <c r="R71" s="191"/>
      <c r="S71" s="191"/>
    </row>
    <row r="72" spans="2:19" x14ac:dyDescent="0.2">
      <c r="B72" s="157" t="s">
        <v>60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9"/>
    </row>
    <row r="73" spans="2:19" ht="13.5" thickBot="1" x14ac:dyDescent="0.25">
      <c r="B73" s="136"/>
      <c r="C73" s="137"/>
      <c r="D73" s="137"/>
      <c r="E73" s="137"/>
      <c r="F73" s="137"/>
      <c r="G73" s="137"/>
      <c r="H73" s="137"/>
      <c r="I73" s="137"/>
      <c r="J73" s="137"/>
      <c r="K73" s="137"/>
      <c r="L73" s="138"/>
    </row>
    <row r="74" spans="2:19" x14ac:dyDescent="0.2">
      <c r="B74" s="133" t="s">
        <v>59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5"/>
    </row>
    <row r="75" spans="2:19" ht="13.5" thickBot="1" x14ac:dyDescent="0.25"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8"/>
    </row>
    <row r="76" spans="2:19" x14ac:dyDescent="0.2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</row>
    <row r="77" spans="2:19" x14ac:dyDescent="0.2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</row>
    <row r="78" spans="2:19" x14ac:dyDescent="0.2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</row>
    <row r="79" spans="2:19" x14ac:dyDescent="0.2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</row>
    <row r="80" spans="2:19" x14ac:dyDescent="0.2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</row>
    <row r="81" spans="2:12" x14ac:dyDescent="0.2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</row>
    <row r="82" spans="2:12" x14ac:dyDescent="0.2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</row>
    <row r="83" spans="2:12" x14ac:dyDescent="0.2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</row>
    <row r="84" spans="2:12" x14ac:dyDescent="0.2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</row>
    <row r="85" spans="2:12" x14ac:dyDescent="0.2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</row>
    <row r="86" spans="2:12" x14ac:dyDescent="0.2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</row>
    <row r="87" spans="2:12" x14ac:dyDescent="0.2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</row>
    <row r="88" spans="2:12" x14ac:dyDescent="0.2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</row>
    <row r="89" spans="2:12" x14ac:dyDescent="0.2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</row>
    <row r="90" spans="2:12" x14ac:dyDescent="0.2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2:12" x14ac:dyDescent="0.2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2:12" x14ac:dyDescent="0.2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2:12" x14ac:dyDescent="0.2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2:12" x14ac:dyDescent="0.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</row>
    <row r="95" spans="2:12" x14ac:dyDescent="0.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</row>
    <row r="96" spans="2:12" x14ac:dyDescent="0.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</row>
    <row r="97" spans="2:12" x14ac:dyDescent="0.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</row>
    <row r="98" spans="2:12" x14ac:dyDescent="0.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</row>
    <row r="99" spans="2:12" x14ac:dyDescent="0.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</row>
    <row r="100" spans="2:12" x14ac:dyDescent="0.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</row>
    <row r="101" spans="2:12" x14ac:dyDescent="0.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</row>
    <row r="102" spans="2:12" x14ac:dyDescent="0.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</row>
    <row r="103" spans="2:12" x14ac:dyDescent="0.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2:12" x14ac:dyDescent="0.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</row>
    <row r="105" spans="2:12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</row>
    <row r="106" spans="2:12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</row>
    <row r="107" spans="2:12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</row>
    <row r="108" spans="2:12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</row>
    <row r="109" spans="2:12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2:12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</row>
    <row r="111" spans="2:12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</row>
    <row r="112" spans="2:12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</row>
    <row r="113" spans="2:12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2:12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</row>
    <row r="115" spans="2:12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</row>
    <row r="116" spans="2:12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</row>
    <row r="117" spans="2:12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</row>
    <row r="118" spans="2:12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</row>
    <row r="119" spans="2:12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</row>
    <row r="120" spans="2:12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</row>
    <row r="121" spans="2:12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</row>
    <row r="122" spans="2:12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</row>
    <row r="123" spans="2:12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</row>
    <row r="124" spans="2:12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</row>
    <row r="125" spans="2:12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</row>
    <row r="126" spans="2:12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</row>
    <row r="127" spans="2:12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</row>
    <row r="128" spans="2:12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</row>
    <row r="129" spans="2:12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</row>
    <row r="130" spans="2:12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</row>
    <row r="131" spans="2:12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</row>
    <row r="132" spans="2:12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</row>
    <row r="133" spans="2:12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</row>
    <row r="134" spans="2:12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</row>
    <row r="135" spans="2:12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</row>
    <row r="136" spans="2:12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</row>
    <row r="137" spans="2:12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</row>
    <row r="138" spans="2:12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</row>
    <row r="139" spans="2:12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</row>
    <row r="140" spans="2:12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</row>
    <row r="141" spans="2:12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</row>
    <row r="142" spans="2:12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</row>
    <row r="143" spans="2:12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</row>
    <row r="144" spans="2:12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</row>
    <row r="145" spans="2:12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2:12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</row>
    <row r="147" spans="2:12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2:12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</row>
    <row r="149" spans="2:12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</row>
    <row r="150" spans="2:12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2:12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</row>
    <row r="152" spans="2:12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</row>
    <row r="153" spans="2:12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</row>
    <row r="154" spans="2:12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</row>
    <row r="155" spans="2:12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</row>
    <row r="156" spans="2:12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</row>
    <row r="157" spans="2:12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</row>
    <row r="158" spans="2:12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</row>
    <row r="159" spans="2:12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</row>
    <row r="160" spans="2:12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</row>
    <row r="161" spans="2:12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</row>
    <row r="162" spans="2:12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</row>
    <row r="163" spans="2:12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</row>
    <row r="164" spans="2:12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</row>
    <row r="165" spans="2:12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</row>
    <row r="166" spans="2:12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2:12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</row>
    <row r="168" spans="2:12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</row>
    <row r="169" spans="2:12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</row>
    <row r="170" spans="2:12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</row>
    <row r="171" spans="2:12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</row>
    <row r="172" spans="2:12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</row>
    <row r="173" spans="2:12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</row>
    <row r="174" spans="2:12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</row>
    <row r="175" spans="2:12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</row>
    <row r="176" spans="2:12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</row>
    <row r="177" spans="2:12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</row>
    <row r="178" spans="2:12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</row>
    <row r="179" spans="2:12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</row>
    <row r="180" spans="2:12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</row>
    <row r="181" spans="2:12" x14ac:dyDescent="0.2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2:12" x14ac:dyDescent="0.2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</row>
    <row r="183" spans="2:12" x14ac:dyDescent="0.2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</row>
    <row r="184" spans="2:12" x14ac:dyDescent="0.2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</row>
    <row r="185" spans="2:12" x14ac:dyDescent="0.2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</row>
    <row r="186" spans="2:12" x14ac:dyDescent="0.2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</row>
    <row r="187" spans="2:12" x14ac:dyDescent="0.2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2:12" x14ac:dyDescent="0.2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</row>
    <row r="189" spans="2:12" x14ac:dyDescent="0.2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</row>
    <row r="190" spans="2:12" x14ac:dyDescent="0.2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</row>
    <row r="191" spans="2:12" x14ac:dyDescent="0.2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</row>
    <row r="192" spans="2:12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</row>
    <row r="193" spans="2:12" x14ac:dyDescent="0.2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</row>
    <row r="194" spans="2:12" x14ac:dyDescent="0.2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2:12" x14ac:dyDescent="0.2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</row>
    <row r="196" spans="2:12" x14ac:dyDescent="0.2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</row>
    <row r="197" spans="2:12" x14ac:dyDescent="0.2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2:12" x14ac:dyDescent="0.2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</row>
    <row r="199" spans="2:12" x14ac:dyDescent="0.2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2:12" x14ac:dyDescent="0.2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</row>
    <row r="201" spans="2:12" x14ac:dyDescent="0.2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</row>
    <row r="202" spans="2:12" x14ac:dyDescent="0.2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</row>
    <row r="203" spans="2:12" x14ac:dyDescent="0.2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</row>
    <row r="204" spans="2:12" x14ac:dyDescent="0.2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</row>
    <row r="205" spans="2:12" x14ac:dyDescent="0.2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2:12" x14ac:dyDescent="0.2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</row>
    <row r="207" spans="2:12" x14ac:dyDescent="0.2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</row>
    <row r="208" spans="2:12" x14ac:dyDescent="0.2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</row>
    <row r="209" spans="2:12" x14ac:dyDescent="0.2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</row>
    <row r="210" spans="2:12" x14ac:dyDescent="0.2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</row>
    <row r="211" spans="2:12" x14ac:dyDescent="0.2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</row>
    <row r="212" spans="2:12" x14ac:dyDescent="0.2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2:12" x14ac:dyDescent="0.2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</row>
    <row r="214" spans="2:12" x14ac:dyDescent="0.2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</row>
    <row r="215" spans="2:12" x14ac:dyDescent="0.2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</row>
    <row r="216" spans="2:12" x14ac:dyDescent="0.2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</row>
    <row r="217" spans="2:12" x14ac:dyDescent="0.2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2:12" x14ac:dyDescent="0.2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</row>
    <row r="219" spans="2:12" x14ac:dyDescent="0.2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</row>
    <row r="220" spans="2:12" x14ac:dyDescent="0.2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</row>
    <row r="221" spans="2:12" x14ac:dyDescent="0.2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</row>
    <row r="222" spans="2:12" x14ac:dyDescent="0.2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</row>
    <row r="223" spans="2:12" x14ac:dyDescent="0.2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2:12" x14ac:dyDescent="0.2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2:12" x14ac:dyDescent="0.2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</row>
    <row r="226" spans="2:12" x14ac:dyDescent="0.2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</row>
    <row r="227" spans="2:12" x14ac:dyDescent="0.2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</row>
    <row r="228" spans="2:12" x14ac:dyDescent="0.2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</row>
    <row r="229" spans="2:12" x14ac:dyDescent="0.2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</row>
    <row r="230" spans="2:12" x14ac:dyDescent="0.2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</row>
    <row r="231" spans="2:12" x14ac:dyDescent="0.2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</row>
    <row r="232" spans="2:12" x14ac:dyDescent="0.2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</row>
    <row r="233" spans="2:12" x14ac:dyDescent="0.2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</row>
    <row r="234" spans="2:12" x14ac:dyDescent="0.2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</row>
    <row r="235" spans="2:12" x14ac:dyDescent="0.2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2:12" x14ac:dyDescent="0.2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</row>
    <row r="237" spans="2:12" x14ac:dyDescent="0.2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</row>
    <row r="238" spans="2:12" x14ac:dyDescent="0.2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</row>
    <row r="239" spans="2:12" x14ac:dyDescent="0.2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</row>
    <row r="240" spans="2:12" x14ac:dyDescent="0.2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</row>
    <row r="241" spans="2:12" x14ac:dyDescent="0.2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</row>
    <row r="242" spans="2:12" x14ac:dyDescent="0.2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2:12" x14ac:dyDescent="0.2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</row>
    <row r="244" spans="2:12" x14ac:dyDescent="0.2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</row>
    <row r="245" spans="2:12" x14ac:dyDescent="0.2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</row>
    <row r="246" spans="2:12" x14ac:dyDescent="0.2"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</row>
    <row r="247" spans="2:12" x14ac:dyDescent="0.2"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</row>
    <row r="248" spans="2:12" x14ac:dyDescent="0.2"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</row>
    <row r="249" spans="2:12" x14ac:dyDescent="0.2"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</row>
    <row r="250" spans="2:12" x14ac:dyDescent="0.2"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</row>
    <row r="251" spans="2:12" x14ac:dyDescent="0.2"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</row>
    <row r="252" spans="2:12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2:12" x14ac:dyDescent="0.2"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</row>
    <row r="254" spans="2:12" x14ac:dyDescent="0.2"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</row>
    <row r="255" spans="2:12" x14ac:dyDescent="0.2"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</row>
    <row r="256" spans="2:12" x14ac:dyDescent="0.2"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</row>
    <row r="257" spans="2:12" x14ac:dyDescent="0.2"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</row>
    <row r="258" spans="2:12" x14ac:dyDescent="0.2"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</row>
    <row r="259" spans="2:12" x14ac:dyDescent="0.2"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</row>
    <row r="260" spans="2:12" x14ac:dyDescent="0.2"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</row>
    <row r="261" spans="2:12" x14ac:dyDescent="0.2"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</row>
    <row r="262" spans="2:12" x14ac:dyDescent="0.2"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</row>
    <row r="263" spans="2:12" x14ac:dyDescent="0.2"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</row>
    <row r="264" spans="2:12" x14ac:dyDescent="0.2"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</row>
    <row r="265" spans="2:12" x14ac:dyDescent="0.2"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</row>
    <row r="266" spans="2:12" x14ac:dyDescent="0.2"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</row>
    <row r="267" spans="2:12" x14ac:dyDescent="0.2"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</row>
    <row r="268" spans="2:12" x14ac:dyDescent="0.2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</row>
    <row r="269" spans="2:12" x14ac:dyDescent="0.2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</row>
    <row r="270" spans="2:12" x14ac:dyDescent="0.2"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</row>
    <row r="271" spans="2:12" x14ac:dyDescent="0.2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2:12" x14ac:dyDescent="0.2"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</row>
    <row r="273" spans="2:12" x14ac:dyDescent="0.2"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</row>
    <row r="274" spans="2:12" x14ac:dyDescent="0.2"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</row>
    <row r="275" spans="2:12" x14ac:dyDescent="0.2"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</row>
    <row r="276" spans="2:12" x14ac:dyDescent="0.2"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</row>
    <row r="277" spans="2:12" x14ac:dyDescent="0.2"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</row>
    <row r="278" spans="2:12" x14ac:dyDescent="0.2"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</row>
    <row r="279" spans="2:12" x14ac:dyDescent="0.2"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</row>
    <row r="280" spans="2:12" x14ac:dyDescent="0.2"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</row>
    <row r="281" spans="2:12" x14ac:dyDescent="0.2"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</row>
    <row r="282" spans="2:12" x14ac:dyDescent="0.2"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</row>
    <row r="283" spans="2:12" x14ac:dyDescent="0.2"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</row>
    <row r="284" spans="2:12" x14ac:dyDescent="0.2"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</row>
    <row r="285" spans="2:12" x14ac:dyDescent="0.2"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</row>
    <row r="286" spans="2:12" x14ac:dyDescent="0.2"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</row>
    <row r="287" spans="2:12" x14ac:dyDescent="0.2"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</row>
    <row r="288" spans="2:12" x14ac:dyDescent="0.2"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</row>
    <row r="289" spans="2:12" x14ac:dyDescent="0.2"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</row>
    <row r="290" spans="2:12" x14ac:dyDescent="0.2"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</row>
    <row r="291" spans="2:12" x14ac:dyDescent="0.2"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</row>
    <row r="292" spans="2:12" x14ac:dyDescent="0.2"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</row>
    <row r="293" spans="2:12" x14ac:dyDescent="0.2"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</row>
    <row r="294" spans="2:12" x14ac:dyDescent="0.2"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</row>
    <row r="295" spans="2:12" x14ac:dyDescent="0.2"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</row>
    <row r="296" spans="2:12" x14ac:dyDescent="0.2"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</row>
    <row r="297" spans="2:12" x14ac:dyDescent="0.2"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</row>
    <row r="298" spans="2:12" x14ac:dyDescent="0.2"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</row>
    <row r="299" spans="2:12" x14ac:dyDescent="0.2"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</row>
    <row r="300" spans="2:12" x14ac:dyDescent="0.2"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</row>
    <row r="301" spans="2:12" x14ac:dyDescent="0.2"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</row>
    <row r="302" spans="2:12" x14ac:dyDescent="0.2"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</row>
    <row r="303" spans="2:12" x14ac:dyDescent="0.2"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</row>
    <row r="304" spans="2:12" x14ac:dyDescent="0.2"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</row>
    <row r="305" spans="2:12" x14ac:dyDescent="0.2"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</row>
    <row r="306" spans="2:12" x14ac:dyDescent="0.2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</row>
    <row r="307" spans="2:12" x14ac:dyDescent="0.2"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</row>
    <row r="308" spans="2:12" x14ac:dyDescent="0.2"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</row>
    <row r="309" spans="2:12" x14ac:dyDescent="0.2"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</row>
    <row r="310" spans="2:12" x14ac:dyDescent="0.2"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</row>
    <row r="311" spans="2:12" x14ac:dyDescent="0.2"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</row>
    <row r="312" spans="2:12" x14ac:dyDescent="0.2"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</row>
    <row r="313" spans="2:12" x14ac:dyDescent="0.2"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</row>
    <row r="314" spans="2:12" x14ac:dyDescent="0.2"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</row>
    <row r="315" spans="2:12" x14ac:dyDescent="0.2"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</row>
    <row r="316" spans="2:12" x14ac:dyDescent="0.2"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</row>
    <row r="317" spans="2:12" x14ac:dyDescent="0.2"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</row>
    <row r="318" spans="2:12" x14ac:dyDescent="0.2"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</row>
    <row r="319" spans="2:12" x14ac:dyDescent="0.2"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</row>
    <row r="320" spans="2:12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</row>
    <row r="321" spans="2:12" x14ac:dyDescent="0.2"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</row>
    <row r="322" spans="2:12" x14ac:dyDescent="0.2"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</row>
    <row r="323" spans="2:12" x14ac:dyDescent="0.2"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</row>
    <row r="324" spans="2:12" x14ac:dyDescent="0.2"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</row>
    <row r="325" spans="2:12" x14ac:dyDescent="0.2"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</row>
    <row r="326" spans="2:12" x14ac:dyDescent="0.2"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</row>
    <row r="327" spans="2:12" x14ac:dyDescent="0.2"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</row>
    <row r="328" spans="2:12" x14ac:dyDescent="0.2"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</row>
    <row r="329" spans="2:12" x14ac:dyDescent="0.2"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</row>
    <row r="330" spans="2:12" x14ac:dyDescent="0.2"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</row>
    <row r="331" spans="2:12" x14ac:dyDescent="0.2"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</row>
    <row r="332" spans="2:12" x14ac:dyDescent="0.2"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</row>
    <row r="333" spans="2:12" x14ac:dyDescent="0.2"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</row>
    <row r="334" spans="2:12" x14ac:dyDescent="0.2"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</row>
    <row r="335" spans="2:12" x14ac:dyDescent="0.2"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</row>
    <row r="336" spans="2:12" x14ac:dyDescent="0.2"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</row>
    <row r="337" spans="2:12" x14ac:dyDescent="0.2"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</row>
    <row r="338" spans="2:12" x14ac:dyDescent="0.2"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</row>
    <row r="339" spans="2:12" x14ac:dyDescent="0.2"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</row>
    <row r="340" spans="2:12" x14ac:dyDescent="0.2"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</row>
    <row r="341" spans="2:12" x14ac:dyDescent="0.2"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</row>
    <row r="342" spans="2:12" x14ac:dyDescent="0.2"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</row>
    <row r="343" spans="2:12" x14ac:dyDescent="0.2"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</row>
    <row r="344" spans="2:12" x14ac:dyDescent="0.2"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</row>
    <row r="345" spans="2:12" x14ac:dyDescent="0.2"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</row>
    <row r="346" spans="2:12" x14ac:dyDescent="0.2"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</row>
    <row r="347" spans="2:12" x14ac:dyDescent="0.2"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</row>
    <row r="348" spans="2:12" x14ac:dyDescent="0.2"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</row>
    <row r="349" spans="2:12" x14ac:dyDescent="0.2"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</row>
    <row r="350" spans="2:12" x14ac:dyDescent="0.2"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</row>
    <row r="351" spans="2:12" x14ac:dyDescent="0.2"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</row>
    <row r="352" spans="2:12" x14ac:dyDescent="0.2"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</row>
    <row r="353" spans="2:12" x14ac:dyDescent="0.2"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</row>
    <row r="354" spans="2:12" x14ac:dyDescent="0.2"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</row>
    <row r="355" spans="2:12" x14ac:dyDescent="0.2"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</row>
    <row r="356" spans="2:12" x14ac:dyDescent="0.2"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</row>
    <row r="357" spans="2:12" x14ac:dyDescent="0.2"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</row>
    <row r="358" spans="2:12" x14ac:dyDescent="0.2"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</row>
    <row r="359" spans="2:12" x14ac:dyDescent="0.2"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</row>
    <row r="360" spans="2:12" x14ac:dyDescent="0.2"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</row>
    <row r="361" spans="2:12" x14ac:dyDescent="0.2"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</row>
    <row r="362" spans="2:12" x14ac:dyDescent="0.2"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</row>
    <row r="363" spans="2:12" x14ac:dyDescent="0.2"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</row>
    <row r="364" spans="2:12" x14ac:dyDescent="0.2"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</row>
    <row r="365" spans="2:12" x14ac:dyDescent="0.2"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</row>
    <row r="366" spans="2:12" x14ac:dyDescent="0.2"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</row>
    <row r="367" spans="2:12" x14ac:dyDescent="0.2"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</row>
    <row r="368" spans="2:12" x14ac:dyDescent="0.2"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</row>
    <row r="369" spans="2:12" x14ac:dyDescent="0.2"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</row>
    <row r="370" spans="2:12" x14ac:dyDescent="0.2"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</row>
    <row r="371" spans="2:12" x14ac:dyDescent="0.2"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</row>
    <row r="372" spans="2:12" x14ac:dyDescent="0.2"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</row>
    <row r="373" spans="2:12" x14ac:dyDescent="0.2"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</row>
    <row r="374" spans="2:12" x14ac:dyDescent="0.2"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</row>
    <row r="375" spans="2:12" x14ac:dyDescent="0.2"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</row>
    <row r="376" spans="2:12" x14ac:dyDescent="0.2"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</row>
    <row r="377" spans="2:12" x14ac:dyDescent="0.2"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</row>
    <row r="378" spans="2:12" x14ac:dyDescent="0.2"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</row>
    <row r="379" spans="2:12" x14ac:dyDescent="0.2"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</row>
    <row r="380" spans="2:12" x14ac:dyDescent="0.2"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</row>
    <row r="381" spans="2:12" x14ac:dyDescent="0.2"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</row>
    <row r="382" spans="2:12" x14ac:dyDescent="0.2"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</row>
    <row r="383" spans="2:12" x14ac:dyDescent="0.2"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</row>
    <row r="384" spans="2:12" x14ac:dyDescent="0.2"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</row>
    <row r="385" spans="2:12" x14ac:dyDescent="0.2"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</row>
    <row r="386" spans="2:12" x14ac:dyDescent="0.2"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</row>
    <row r="387" spans="2:12" x14ac:dyDescent="0.2"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</row>
    <row r="388" spans="2:12" x14ac:dyDescent="0.2"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</row>
    <row r="389" spans="2:12" x14ac:dyDescent="0.2"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</row>
    <row r="390" spans="2:12" x14ac:dyDescent="0.2"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</row>
    <row r="391" spans="2:12" x14ac:dyDescent="0.2"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</row>
    <row r="392" spans="2:12" x14ac:dyDescent="0.2"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</row>
    <row r="393" spans="2:12" x14ac:dyDescent="0.2"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</row>
    <row r="394" spans="2:12" x14ac:dyDescent="0.2"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</row>
    <row r="395" spans="2:12" x14ac:dyDescent="0.2"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</row>
    <row r="396" spans="2:12" x14ac:dyDescent="0.2"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</row>
    <row r="397" spans="2:12" x14ac:dyDescent="0.2"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</row>
    <row r="398" spans="2:12" x14ac:dyDescent="0.2"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</row>
    <row r="399" spans="2:12" x14ac:dyDescent="0.2"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</row>
    <row r="400" spans="2:12" x14ac:dyDescent="0.2"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</row>
    <row r="401" spans="2:12" x14ac:dyDescent="0.2"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</row>
    <row r="402" spans="2:12" x14ac:dyDescent="0.2"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</row>
    <row r="403" spans="2:12" x14ac:dyDescent="0.2"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</row>
    <row r="404" spans="2:12" x14ac:dyDescent="0.2"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</row>
    <row r="405" spans="2:12" x14ac:dyDescent="0.2"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</row>
    <row r="406" spans="2:12" x14ac:dyDescent="0.2"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</row>
    <row r="407" spans="2:12" x14ac:dyDescent="0.2"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</row>
    <row r="408" spans="2:12" x14ac:dyDescent="0.2"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</row>
    <row r="409" spans="2:12" x14ac:dyDescent="0.2"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</row>
    <row r="410" spans="2:12" x14ac:dyDescent="0.2"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</row>
    <row r="411" spans="2:12" x14ac:dyDescent="0.2"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</row>
    <row r="412" spans="2:12" x14ac:dyDescent="0.2"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</row>
    <row r="413" spans="2:12" x14ac:dyDescent="0.2"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</row>
    <row r="414" spans="2:12" x14ac:dyDescent="0.2"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</row>
    <row r="415" spans="2:12" x14ac:dyDescent="0.2"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</row>
    <row r="416" spans="2:12" x14ac:dyDescent="0.2"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</row>
    <row r="417" spans="2:12" x14ac:dyDescent="0.2"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</row>
    <row r="418" spans="2:12" x14ac:dyDescent="0.2"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</row>
    <row r="419" spans="2:12" x14ac:dyDescent="0.2"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</row>
    <row r="420" spans="2:12" x14ac:dyDescent="0.2"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</row>
    <row r="421" spans="2:12" x14ac:dyDescent="0.2"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</row>
    <row r="422" spans="2:12" x14ac:dyDescent="0.2"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</row>
    <row r="423" spans="2:12" x14ac:dyDescent="0.2"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</row>
    <row r="424" spans="2:12" x14ac:dyDescent="0.2"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</row>
    <row r="425" spans="2:12" x14ac:dyDescent="0.2"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</row>
    <row r="426" spans="2:12" x14ac:dyDescent="0.2"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</row>
    <row r="427" spans="2:12" x14ac:dyDescent="0.2"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</row>
    <row r="428" spans="2:12" x14ac:dyDescent="0.2"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</row>
    <row r="429" spans="2:12" x14ac:dyDescent="0.2"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</row>
    <row r="430" spans="2:12" x14ac:dyDescent="0.2"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</row>
    <row r="431" spans="2:12" x14ac:dyDescent="0.2"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</row>
    <row r="432" spans="2:12" x14ac:dyDescent="0.2"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</row>
    <row r="433" spans="2:12" x14ac:dyDescent="0.2"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</row>
    <row r="434" spans="2:12" x14ac:dyDescent="0.2"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</row>
    <row r="435" spans="2:12" x14ac:dyDescent="0.2"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</row>
    <row r="436" spans="2:12" x14ac:dyDescent="0.2"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</row>
    <row r="437" spans="2:12" x14ac:dyDescent="0.2"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</row>
    <row r="438" spans="2:12" x14ac:dyDescent="0.2"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</row>
    <row r="439" spans="2:12" x14ac:dyDescent="0.2"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</row>
    <row r="440" spans="2:12" x14ac:dyDescent="0.2"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</row>
    <row r="441" spans="2:12" x14ac:dyDescent="0.2"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</row>
    <row r="442" spans="2:12" x14ac:dyDescent="0.2"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</row>
    <row r="443" spans="2:12" x14ac:dyDescent="0.2"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</row>
    <row r="444" spans="2:12" x14ac:dyDescent="0.2"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</row>
    <row r="445" spans="2:12" x14ac:dyDescent="0.2"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</row>
    <row r="446" spans="2:12" x14ac:dyDescent="0.2"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</row>
    <row r="447" spans="2:12" x14ac:dyDescent="0.2"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</row>
    <row r="448" spans="2:12" x14ac:dyDescent="0.2"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</row>
    <row r="449" spans="2:12" x14ac:dyDescent="0.2"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</row>
    <row r="450" spans="2:12" x14ac:dyDescent="0.2"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</row>
    <row r="451" spans="2:12" x14ac:dyDescent="0.2"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</row>
    <row r="452" spans="2:12" x14ac:dyDescent="0.2"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</row>
    <row r="453" spans="2:12" x14ac:dyDescent="0.2"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</row>
    <row r="454" spans="2:12" x14ac:dyDescent="0.2"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</row>
    <row r="455" spans="2:12" x14ac:dyDescent="0.2"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</row>
    <row r="456" spans="2:12" x14ac:dyDescent="0.2"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</row>
    <row r="457" spans="2:12" x14ac:dyDescent="0.2"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</row>
    <row r="458" spans="2:12" x14ac:dyDescent="0.2"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</row>
    <row r="459" spans="2:12" x14ac:dyDescent="0.2"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</row>
    <row r="460" spans="2:12" x14ac:dyDescent="0.2"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</row>
    <row r="461" spans="2:12" x14ac:dyDescent="0.2"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</row>
    <row r="462" spans="2:12" x14ac:dyDescent="0.2"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</row>
    <row r="463" spans="2:12" x14ac:dyDescent="0.2"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</row>
    <row r="464" spans="2:12" x14ac:dyDescent="0.2"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</row>
    <row r="465" spans="2:12" x14ac:dyDescent="0.2"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</row>
    <row r="466" spans="2:12" x14ac:dyDescent="0.2"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</row>
    <row r="467" spans="2:12" x14ac:dyDescent="0.2"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</row>
    <row r="468" spans="2:12" x14ac:dyDescent="0.2"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</row>
    <row r="469" spans="2:12" x14ac:dyDescent="0.2"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</row>
    <row r="470" spans="2:12" x14ac:dyDescent="0.2"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</row>
    <row r="471" spans="2:12" x14ac:dyDescent="0.2"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</row>
    <row r="472" spans="2:12" x14ac:dyDescent="0.2"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</row>
    <row r="473" spans="2:12" x14ac:dyDescent="0.2"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</row>
    <row r="474" spans="2:12" x14ac:dyDescent="0.2"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</row>
    <row r="475" spans="2:12" x14ac:dyDescent="0.2"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</row>
    <row r="476" spans="2:12" x14ac:dyDescent="0.2"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</row>
    <row r="477" spans="2:12" x14ac:dyDescent="0.2"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</row>
    <row r="478" spans="2:12" x14ac:dyDescent="0.2"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</row>
    <row r="479" spans="2:12" x14ac:dyDescent="0.2"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</row>
    <row r="480" spans="2:12" x14ac:dyDescent="0.2"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</row>
    <row r="481" spans="2:12" x14ac:dyDescent="0.2"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</row>
    <row r="482" spans="2:12" x14ac:dyDescent="0.2"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</row>
    <row r="483" spans="2:12" x14ac:dyDescent="0.2"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</row>
    <row r="484" spans="2:12" x14ac:dyDescent="0.2"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</row>
    <row r="485" spans="2:12" x14ac:dyDescent="0.2"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</row>
    <row r="486" spans="2:12" x14ac:dyDescent="0.2"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</row>
    <row r="487" spans="2:12" x14ac:dyDescent="0.2"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</row>
    <row r="488" spans="2:12" x14ac:dyDescent="0.2"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</row>
    <row r="489" spans="2:12" x14ac:dyDescent="0.2"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</row>
    <row r="490" spans="2:12" x14ac:dyDescent="0.2"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</row>
    <row r="491" spans="2:12" x14ac:dyDescent="0.2"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</row>
    <row r="492" spans="2:12" x14ac:dyDescent="0.2"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</row>
    <row r="493" spans="2:12" x14ac:dyDescent="0.2"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</row>
    <row r="494" spans="2:12" x14ac:dyDescent="0.2"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</row>
    <row r="495" spans="2:12" x14ac:dyDescent="0.2"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</row>
    <row r="496" spans="2:12" x14ac:dyDescent="0.2"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</row>
    <row r="497" spans="2:12" x14ac:dyDescent="0.2"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</row>
    <row r="498" spans="2:12" x14ac:dyDescent="0.2"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</row>
    <row r="499" spans="2:12" x14ac:dyDescent="0.2"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</row>
    <row r="500" spans="2:12" x14ac:dyDescent="0.2"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</row>
    <row r="501" spans="2:12" x14ac:dyDescent="0.2"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</row>
    <row r="502" spans="2:12" x14ac:dyDescent="0.2"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</row>
    <row r="503" spans="2:12" x14ac:dyDescent="0.2"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</row>
    <row r="504" spans="2:12" x14ac:dyDescent="0.2"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</row>
    <row r="505" spans="2:12" x14ac:dyDescent="0.2"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</row>
    <row r="506" spans="2:12" x14ac:dyDescent="0.2"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</row>
    <row r="507" spans="2:12" x14ac:dyDescent="0.2"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</row>
    <row r="508" spans="2:12" x14ac:dyDescent="0.2"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</row>
    <row r="509" spans="2:12" x14ac:dyDescent="0.2"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</row>
    <row r="510" spans="2:12" x14ac:dyDescent="0.2"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</row>
    <row r="511" spans="2:12" x14ac:dyDescent="0.2"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</row>
    <row r="512" spans="2:12" x14ac:dyDescent="0.2"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</row>
    <row r="513" spans="2:12" x14ac:dyDescent="0.2"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</row>
    <row r="514" spans="2:12" x14ac:dyDescent="0.2"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</row>
    <row r="515" spans="2:12" x14ac:dyDescent="0.2"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</row>
    <row r="516" spans="2:12" x14ac:dyDescent="0.2"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</row>
    <row r="517" spans="2:12" x14ac:dyDescent="0.2"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</row>
    <row r="518" spans="2:12" x14ac:dyDescent="0.2"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</row>
    <row r="519" spans="2:12" x14ac:dyDescent="0.2"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</row>
    <row r="520" spans="2:12" x14ac:dyDescent="0.2"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</row>
    <row r="521" spans="2:12" x14ac:dyDescent="0.2"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</row>
    <row r="522" spans="2:12" x14ac:dyDescent="0.2"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</row>
    <row r="523" spans="2:12" x14ac:dyDescent="0.2"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</row>
    <row r="524" spans="2:12" x14ac:dyDescent="0.2"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</row>
    <row r="525" spans="2:12" x14ac:dyDescent="0.2"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</row>
    <row r="526" spans="2:12" x14ac:dyDescent="0.2"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</row>
    <row r="527" spans="2:12" x14ac:dyDescent="0.2"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</row>
    <row r="528" spans="2:12" x14ac:dyDescent="0.2"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</row>
    <row r="529" spans="2:12" x14ac:dyDescent="0.2"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</row>
    <row r="530" spans="2:12" x14ac:dyDescent="0.2"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</row>
    <row r="531" spans="2:12" x14ac:dyDescent="0.2"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</row>
    <row r="532" spans="2:12" x14ac:dyDescent="0.2"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</row>
    <row r="533" spans="2:12" x14ac:dyDescent="0.2"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</row>
    <row r="534" spans="2:12" x14ac:dyDescent="0.2"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</row>
    <row r="535" spans="2:12" x14ac:dyDescent="0.2"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</row>
    <row r="536" spans="2:12" x14ac:dyDescent="0.2"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</row>
    <row r="537" spans="2:12" x14ac:dyDescent="0.2"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</row>
    <row r="538" spans="2:12" x14ac:dyDescent="0.2"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</row>
    <row r="539" spans="2:12" x14ac:dyDescent="0.2"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</row>
    <row r="540" spans="2:12" x14ac:dyDescent="0.2"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</row>
    <row r="541" spans="2:12" x14ac:dyDescent="0.2"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</row>
    <row r="542" spans="2:12" x14ac:dyDescent="0.2"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</row>
    <row r="543" spans="2:12" x14ac:dyDescent="0.2"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</row>
    <row r="544" spans="2:12" x14ac:dyDescent="0.2"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</row>
    <row r="545" spans="2:12" x14ac:dyDescent="0.2"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</row>
    <row r="546" spans="2:12" x14ac:dyDescent="0.2"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</row>
    <row r="547" spans="2:12" x14ac:dyDescent="0.2"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</row>
    <row r="548" spans="2:12" x14ac:dyDescent="0.2"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</row>
    <row r="549" spans="2:12" x14ac:dyDescent="0.2"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</row>
    <row r="550" spans="2:12" x14ac:dyDescent="0.2"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</row>
    <row r="551" spans="2:12" x14ac:dyDescent="0.2"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</row>
    <row r="552" spans="2:12" x14ac:dyDescent="0.2"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</row>
    <row r="553" spans="2:12" x14ac:dyDescent="0.2"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</row>
    <row r="554" spans="2:12" x14ac:dyDescent="0.2"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</row>
    <row r="555" spans="2:12" x14ac:dyDescent="0.2"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</row>
    <row r="556" spans="2:12" x14ac:dyDescent="0.2"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</row>
    <row r="557" spans="2:12" x14ac:dyDescent="0.2"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</row>
    <row r="558" spans="2:12" x14ac:dyDescent="0.2"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</row>
    <row r="559" spans="2:12" x14ac:dyDescent="0.2"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</row>
    <row r="560" spans="2:12" x14ac:dyDescent="0.2"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</row>
    <row r="561" spans="2:12" x14ac:dyDescent="0.2"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</row>
    <row r="562" spans="2:12" x14ac:dyDescent="0.2"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</row>
    <row r="563" spans="2:12" x14ac:dyDescent="0.2"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</row>
    <row r="564" spans="2:12" x14ac:dyDescent="0.2"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</row>
    <row r="565" spans="2:12" x14ac:dyDescent="0.2"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</row>
    <row r="566" spans="2:12" x14ac:dyDescent="0.2"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</row>
    <row r="567" spans="2:12" x14ac:dyDescent="0.2"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</row>
    <row r="568" spans="2:12" x14ac:dyDescent="0.2"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</row>
    <row r="569" spans="2:12" x14ac:dyDescent="0.2"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</row>
    <row r="570" spans="2:12" x14ac:dyDescent="0.2"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</row>
    <row r="571" spans="2:12" x14ac:dyDescent="0.2"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</row>
    <row r="572" spans="2:12" x14ac:dyDescent="0.2"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</row>
    <row r="573" spans="2:12" x14ac:dyDescent="0.2"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</row>
    <row r="574" spans="2:12" x14ac:dyDescent="0.2"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</row>
    <row r="575" spans="2:12" x14ac:dyDescent="0.2"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</row>
    <row r="576" spans="2:12" x14ac:dyDescent="0.2"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</row>
    <row r="577" spans="2:12" x14ac:dyDescent="0.2"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</row>
    <row r="578" spans="2:12" x14ac:dyDescent="0.2"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</row>
    <row r="579" spans="2:12" x14ac:dyDescent="0.2"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</row>
    <row r="580" spans="2:12" x14ac:dyDescent="0.2"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</row>
    <row r="581" spans="2:12" x14ac:dyDescent="0.2"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</row>
    <row r="582" spans="2:12" x14ac:dyDescent="0.2"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</row>
    <row r="583" spans="2:12" x14ac:dyDescent="0.2"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</row>
    <row r="584" spans="2:12" x14ac:dyDescent="0.2"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</row>
    <row r="585" spans="2:12" x14ac:dyDescent="0.2"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</row>
    <row r="586" spans="2:12" x14ac:dyDescent="0.2"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</row>
    <row r="587" spans="2:12" x14ac:dyDescent="0.2"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</row>
    <row r="588" spans="2:12" x14ac:dyDescent="0.2"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</row>
    <row r="589" spans="2:12" x14ac:dyDescent="0.2"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</row>
    <row r="590" spans="2:12" x14ac:dyDescent="0.2"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</row>
    <row r="591" spans="2:12" x14ac:dyDescent="0.2"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</row>
    <row r="592" spans="2:12" x14ac:dyDescent="0.2"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</row>
    <row r="593" spans="2:12" x14ac:dyDescent="0.2"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</row>
    <row r="594" spans="2:12" x14ac:dyDescent="0.2"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</row>
    <row r="595" spans="2:12" x14ac:dyDescent="0.2"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</row>
    <row r="596" spans="2:12" x14ac:dyDescent="0.2"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</row>
    <row r="597" spans="2:12" x14ac:dyDescent="0.2"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</row>
    <row r="598" spans="2:12" x14ac:dyDescent="0.2"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</row>
    <row r="599" spans="2:12" x14ac:dyDescent="0.2"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</row>
    <row r="600" spans="2:12" x14ac:dyDescent="0.2"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</row>
    <row r="601" spans="2:12" x14ac:dyDescent="0.2"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</row>
    <row r="602" spans="2:12" x14ac:dyDescent="0.2"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</row>
    <row r="603" spans="2:12" x14ac:dyDescent="0.2"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</row>
    <row r="604" spans="2:12" x14ac:dyDescent="0.2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</row>
    <row r="605" spans="2:12" x14ac:dyDescent="0.2"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</row>
    <row r="606" spans="2:12" x14ac:dyDescent="0.2"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</row>
    <row r="607" spans="2:12" x14ac:dyDescent="0.2"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</row>
    <row r="608" spans="2:12" x14ac:dyDescent="0.2"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</row>
    <row r="609" spans="2:12" x14ac:dyDescent="0.2"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</row>
    <row r="610" spans="2:12" x14ac:dyDescent="0.2"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</row>
    <row r="611" spans="2:12" x14ac:dyDescent="0.2"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</row>
    <row r="612" spans="2:12" x14ac:dyDescent="0.2"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</row>
    <row r="613" spans="2:12" x14ac:dyDescent="0.2"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</row>
    <row r="614" spans="2:12" x14ac:dyDescent="0.2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</row>
    <row r="615" spans="2:12" x14ac:dyDescent="0.2"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</row>
    <row r="616" spans="2:12" x14ac:dyDescent="0.2"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</row>
    <row r="617" spans="2:12" x14ac:dyDescent="0.2"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</row>
    <row r="618" spans="2:12" x14ac:dyDescent="0.2"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</row>
    <row r="619" spans="2:12" x14ac:dyDescent="0.2"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</row>
    <row r="620" spans="2:12" x14ac:dyDescent="0.2"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</row>
    <row r="621" spans="2:12" x14ac:dyDescent="0.2"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</row>
    <row r="622" spans="2:12" x14ac:dyDescent="0.2"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</row>
    <row r="623" spans="2:12" x14ac:dyDescent="0.2"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</row>
    <row r="624" spans="2:12" x14ac:dyDescent="0.2"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</row>
    <row r="625" spans="2:12" x14ac:dyDescent="0.2"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</row>
    <row r="626" spans="2:12" x14ac:dyDescent="0.2"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</row>
    <row r="627" spans="2:12" x14ac:dyDescent="0.2"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</row>
    <row r="628" spans="2:12" x14ac:dyDescent="0.2"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</row>
    <row r="629" spans="2:12" x14ac:dyDescent="0.2"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</row>
    <row r="630" spans="2:12" x14ac:dyDescent="0.2"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</row>
    <row r="631" spans="2:12" x14ac:dyDescent="0.2"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</row>
    <row r="632" spans="2:12" x14ac:dyDescent="0.2"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</row>
    <row r="633" spans="2:12" x14ac:dyDescent="0.2"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</row>
    <row r="634" spans="2:12" x14ac:dyDescent="0.2"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</row>
    <row r="635" spans="2:12" x14ac:dyDescent="0.2"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</row>
    <row r="636" spans="2:12" x14ac:dyDescent="0.2"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</row>
    <row r="637" spans="2:12" x14ac:dyDescent="0.2"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</row>
    <row r="638" spans="2:12" x14ac:dyDescent="0.2"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</row>
    <row r="639" spans="2:12" x14ac:dyDescent="0.2"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</row>
    <row r="640" spans="2:12" x14ac:dyDescent="0.2"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</row>
    <row r="641" spans="2:12" x14ac:dyDescent="0.2"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</row>
    <row r="642" spans="2:12" x14ac:dyDescent="0.2"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</row>
    <row r="643" spans="2:12" x14ac:dyDescent="0.2"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</row>
    <row r="644" spans="2:12" x14ac:dyDescent="0.2"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</row>
    <row r="645" spans="2:12" x14ac:dyDescent="0.2"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</row>
    <row r="646" spans="2:12" x14ac:dyDescent="0.2"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</row>
    <row r="647" spans="2:12" x14ac:dyDescent="0.2"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</row>
    <row r="648" spans="2:12" x14ac:dyDescent="0.2"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</row>
    <row r="649" spans="2:12" x14ac:dyDescent="0.2"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</row>
    <row r="650" spans="2:12" x14ac:dyDescent="0.2"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</row>
    <row r="651" spans="2:12" x14ac:dyDescent="0.2"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</row>
    <row r="652" spans="2:12" x14ac:dyDescent="0.2"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</row>
    <row r="653" spans="2:12" x14ac:dyDescent="0.2"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</row>
    <row r="654" spans="2:12" x14ac:dyDescent="0.2"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</row>
    <row r="655" spans="2:12" x14ac:dyDescent="0.2"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</row>
    <row r="656" spans="2:12" x14ac:dyDescent="0.2"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</row>
    <row r="657" spans="2:12" x14ac:dyDescent="0.2"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</row>
    <row r="658" spans="2:12" x14ac:dyDescent="0.2"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</row>
    <row r="659" spans="2:12" x14ac:dyDescent="0.2"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</row>
    <row r="660" spans="2:12" x14ac:dyDescent="0.2"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</row>
    <row r="661" spans="2:12" x14ac:dyDescent="0.2"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</row>
    <row r="662" spans="2:12" x14ac:dyDescent="0.2"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</row>
    <row r="663" spans="2:12" x14ac:dyDescent="0.2"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</row>
    <row r="664" spans="2:12" x14ac:dyDescent="0.2"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</row>
    <row r="665" spans="2:12" x14ac:dyDescent="0.2"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</row>
    <row r="666" spans="2:12" x14ac:dyDescent="0.2"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</row>
    <row r="667" spans="2:12" x14ac:dyDescent="0.2"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</row>
    <row r="668" spans="2:12" x14ac:dyDescent="0.2"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</row>
    <row r="669" spans="2:12" x14ac:dyDescent="0.2"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</row>
    <row r="670" spans="2:12" x14ac:dyDescent="0.2"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</row>
    <row r="671" spans="2:12" x14ac:dyDescent="0.2"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</row>
    <row r="672" spans="2:12" x14ac:dyDescent="0.2"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</row>
    <row r="673" spans="2:12" x14ac:dyDescent="0.2"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</row>
    <row r="674" spans="2:12" x14ac:dyDescent="0.2"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</row>
    <row r="675" spans="2:12" x14ac:dyDescent="0.2"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</row>
    <row r="676" spans="2:12" x14ac:dyDescent="0.2"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</row>
    <row r="677" spans="2:12" x14ac:dyDescent="0.2"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</row>
    <row r="678" spans="2:12" x14ac:dyDescent="0.2"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</row>
    <row r="679" spans="2:12" x14ac:dyDescent="0.2"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</row>
    <row r="680" spans="2:12" x14ac:dyDescent="0.2"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</row>
    <row r="681" spans="2:12" x14ac:dyDescent="0.2"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</row>
    <row r="682" spans="2:12" x14ac:dyDescent="0.2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</row>
    <row r="683" spans="2:12" x14ac:dyDescent="0.2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</row>
    <row r="684" spans="2:12" x14ac:dyDescent="0.2"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</row>
    <row r="685" spans="2:12" x14ac:dyDescent="0.2"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</row>
    <row r="686" spans="2:12" x14ac:dyDescent="0.2"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</row>
    <row r="687" spans="2:12" x14ac:dyDescent="0.2"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</row>
    <row r="688" spans="2:12" x14ac:dyDescent="0.2"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</row>
    <row r="689" spans="2:12" x14ac:dyDescent="0.2"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</row>
    <row r="690" spans="2:12" x14ac:dyDescent="0.2"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</row>
    <row r="691" spans="2:12" x14ac:dyDescent="0.2"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</row>
    <row r="692" spans="2:12" x14ac:dyDescent="0.2"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</row>
    <row r="693" spans="2:12" x14ac:dyDescent="0.2"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</row>
    <row r="694" spans="2:12" x14ac:dyDescent="0.2"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</row>
    <row r="695" spans="2:12" x14ac:dyDescent="0.2"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</row>
    <row r="696" spans="2:12" x14ac:dyDescent="0.2"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</row>
    <row r="697" spans="2:12" x14ac:dyDescent="0.2"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</row>
    <row r="698" spans="2:12" x14ac:dyDescent="0.2"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</row>
    <row r="699" spans="2:12" x14ac:dyDescent="0.2"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</row>
    <row r="700" spans="2:12" x14ac:dyDescent="0.2"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</row>
    <row r="701" spans="2:12" x14ac:dyDescent="0.2"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</row>
    <row r="702" spans="2:12" x14ac:dyDescent="0.2"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</row>
    <row r="703" spans="2:12" x14ac:dyDescent="0.2"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</row>
    <row r="704" spans="2:12" x14ac:dyDescent="0.2"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</row>
    <row r="705" spans="2:12" x14ac:dyDescent="0.2"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</row>
    <row r="706" spans="2:12" x14ac:dyDescent="0.2"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</row>
    <row r="707" spans="2:12" x14ac:dyDescent="0.2"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</row>
    <row r="708" spans="2:12" x14ac:dyDescent="0.2"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</row>
    <row r="709" spans="2:12" x14ac:dyDescent="0.2"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</row>
    <row r="710" spans="2:12" x14ac:dyDescent="0.2"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</row>
    <row r="711" spans="2:12" x14ac:dyDescent="0.2"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</row>
    <row r="712" spans="2:12" x14ac:dyDescent="0.2"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</row>
    <row r="713" spans="2:12" x14ac:dyDescent="0.2"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</row>
    <row r="714" spans="2:12" x14ac:dyDescent="0.2"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</row>
    <row r="715" spans="2:12" x14ac:dyDescent="0.2"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</row>
    <row r="716" spans="2:12" x14ac:dyDescent="0.2"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</row>
    <row r="717" spans="2:12" x14ac:dyDescent="0.2"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</row>
    <row r="718" spans="2:12" x14ac:dyDescent="0.2"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</row>
    <row r="719" spans="2:12" x14ac:dyDescent="0.2"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</row>
    <row r="720" spans="2:12" x14ac:dyDescent="0.2"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</row>
    <row r="721" spans="2:12" x14ac:dyDescent="0.2"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</row>
    <row r="722" spans="2:12" x14ac:dyDescent="0.2"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</row>
    <row r="723" spans="2:12" x14ac:dyDescent="0.2"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</row>
    <row r="724" spans="2:12" x14ac:dyDescent="0.2"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</row>
    <row r="725" spans="2:12" x14ac:dyDescent="0.2"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</row>
    <row r="726" spans="2:12" x14ac:dyDescent="0.2"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</row>
    <row r="727" spans="2:12" x14ac:dyDescent="0.2"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</row>
    <row r="728" spans="2:12" x14ac:dyDescent="0.2"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</row>
    <row r="729" spans="2:12" x14ac:dyDescent="0.2"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</row>
    <row r="730" spans="2:12" x14ac:dyDescent="0.2"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</row>
    <row r="731" spans="2:12" x14ac:dyDescent="0.2"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</row>
    <row r="732" spans="2:12" x14ac:dyDescent="0.2"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</row>
    <row r="733" spans="2:12" x14ac:dyDescent="0.2"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</row>
    <row r="734" spans="2:12" x14ac:dyDescent="0.2"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</row>
    <row r="735" spans="2:12" x14ac:dyDescent="0.2"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</row>
    <row r="736" spans="2:12" x14ac:dyDescent="0.2"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</row>
    <row r="737" spans="2:12" x14ac:dyDescent="0.2"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</row>
    <row r="738" spans="2:12" x14ac:dyDescent="0.2"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</row>
    <row r="739" spans="2:12" x14ac:dyDescent="0.2"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</row>
    <row r="740" spans="2:12" x14ac:dyDescent="0.2"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</row>
    <row r="741" spans="2:12" x14ac:dyDescent="0.2"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</row>
    <row r="742" spans="2:12" x14ac:dyDescent="0.2"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</row>
    <row r="743" spans="2:12" x14ac:dyDescent="0.2"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</row>
    <row r="744" spans="2:12" x14ac:dyDescent="0.2"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</row>
    <row r="745" spans="2:12" x14ac:dyDescent="0.2"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</row>
    <row r="746" spans="2:12" x14ac:dyDescent="0.2"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</row>
    <row r="747" spans="2:12" x14ac:dyDescent="0.2"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</row>
    <row r="748" spans="2:12" x14ac:dyDescent="0.2"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</row>
    <row r="749" spans="2:12" x14ac:dyDescent="0.2"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</row>
    <row r="750" spans="2:12" x14ac:dyDescent="0.2"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</row>
    <row r="751" spans="2:12" x14ac:dyDescent="0.2"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</row>
    <row r="752" spans="2:12" x14ac:dyDescent="0.2"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</row>
    <row r="753" spans="2:12" x14ac:dyDescent="0.2"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</row>
    <row r="754" spans="2:12" x14ac:dyDescent="0.2"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</row>
    <row r="755" spans="2:12" x14ac:dyDescent="0.2"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</row>
    <row r="756" spans="2:12" x14ac:dyDescent="0.2"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</row>
    <row r="757" spans="2:12" x14ac:dyDescent="0.2"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</row>
    <row r="758" spans="2:12" x14ac:dyDescent="0.2"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</row>
    <row r="759" spans="2:12" x14ac:dyDescent="0.2"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</row>
    <row r="760" spans="2:12" x14ac:dyDescent="0.2"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</row>
    <row r="761" spans="2:12" x14ac:dyDescent="0.2"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</row>
    <row r="762" spans="2:12" x14ac:dyDescent="0.2"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</row>
    <row r="763" spans="2:12" x14ac:dyDescent="0.2"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</row>
    <row r="764" spans="2:12" x14ac:dyDescent="0.2"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</row>
    <row r="765" spans="2:12" x14ac:dyDescent="0.2"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</row>
    <row r="766" spans="2:12" x14ac:dyDescent="0.2"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</row>
    <row r="767" spans="2:12" x14ac:dyDescent="0.2"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</row>
    <row r="768" spans="2:12" x14ac:dyDescent="0.2"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</row>
    <row r="769" spans="2:12" x14ac:dyDescent="0.2"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</row>
    <row r="770" spans="2:12" x14ac:dyDescent="0.2"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</row>
    <row r="771" spans="2:12" x14ac:dyDescent="0.2"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</row>
    <row r="772" spans="2:12" x14ac:dyDescent="0.2"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</row>
    <row r="773" spans="2:12" x14ac:dyDescent="0.2"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</row>
    <row r="774" spans="2:12" x14ac:dyDescent="0.2"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</row>
    <row r="775" spans="2:12" x14ac:dyDescent="0.2"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</row>
    <row r="776" spans="2:12" x14ac:dyDescent="0.2"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</row>
    <row r="777" spans="2:12" x14ac:dyDescent="0.2"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</row>
    <row r="778" spans="2:12" x14ac:dyDescent="0.2"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</row>
    <row r="779" spans="2:12" x14ac:dyDescent="0.2"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</row>
    <row r="780" spans="2:12" x14ac:dyDescent="0.2"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</row>
    <row r="781" spans="2:12" x14ac:dyDescent="0.2"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</row>
    <row r="782" spans="2:12" x14ac:dyDescent="0.2"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</row>
    <row r="783" spans="2:12" x14ac:dyDescent="0.2"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</row>
    <row r="784" spans="2:12" x14ac:dyDescent="0.2"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</row>
    <row r="785" spans="2:12" x14ac:dyDescent="0.2"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</row>
    <row r="786" spans="2:12" x14ac:dyDescent="0.2"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</row>
    <row r="787" spans="2:12" x14ac:dyDescent="0.2"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</row>
    <row r="788" spans="2:12" x14ac:dyDescent="0.2"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</row>
    <row r="789" spans="2:12" x14ac:dyDescent="0.2"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</row>
    <row r="790" spans="2:12" x14ac:dyDescent="0.2"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</row>
    <row r="791" spans="2:12" x14ac:dyDescent="0.2"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</row>
    <row r="792" spans="2:12" x14ac:dyDescent="0.2"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</row>
    <row r="793" spans="2:12" x14ac:dyDescent="0.2"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</row>
    <row r="794" spans="2:12" x14ac:dyDescent="0.2"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</row>
    <row r="795" spans="2:12" x14ac:dyDescent="0.2"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2:12" x14ac:dyDescent="0.2"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2:12" x14ac:dyDescent="0.2"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</row>
    <row r="798" spans="2:12" x14ac:dyDescent="0.2"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</row>
    <row r="799" spans="2:12" x14ac:dyDescent="0.2"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</row>
    <row r="800" spans="2:12" x14ac:dyDescent="0.2"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</row>
    <row r="801" spans="2:12" x14ac:dyDescent="0.2"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</row>
    <row r="802" spans="2:12" x14ac:dyDescent="0.2"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</row>
    <row r="803" spans="2:12" x14ac:dyDescent="0.2"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</row>
    <row r="804" spans="2:12" x14ac:dyDescent="0.2"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</row>
    <row r="805" spans="2:12" x14ac:dyDescent="0.2"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</row>
    <row r="806" spans="2:12" x14ac:dyDescent="0.2"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</row>
    <row r="807" spans="2:12" x14ac:dyDescent="0.2"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</row>
    <row r="808" spans="2:12" x14ac:dyDescent="0.2"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</row>
    <row r="809" spans="2:12" x14ac:dyDescent="0.2"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</row>
    <row r="810" spans="2:12" x14ac:dyDescent="0.2"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</row>
    <row r="811" spans="2:12" x14ac:dyDescent="0.2"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</row>
    <row r="812" spans="2:12" x14ac:dyDescent="0.2"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</row>
    <row r="813" spans="2:12" x14ac:dyDescent="0.2"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</row>
    <row r="814" spans="2:12" x14ac:dyDescent="0.2"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</row>
    <row r="815" spans="2:12" x14ac:dyDescent="0.2"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</row>
    <row r="816" spans="2:12" x14ac:dyDescent="0.2"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</row>
    <row r="817" spans="2:12" x14ac:dyDescent="0.2"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</row>
    <row r="818" spans="2:12" x14ac:dyDescent="0.2"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</row>
    <row r="819" spans="2:12" x14ac:dyDescent="0.2"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</row>
    <row r="820" spans="2:12" x14ac:dyDescent="0.2"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</row>
    <row r="821" spans="2:12" x14ac:dyDescent="0.2"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</row>
    <row r="822" spans="2:12" x14ac:dyDescent="0.2"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</row>
    <row r="823" spans="2:12" x14ac:dyDescent="0.2"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</row>
    <row r="824" spans="2:12" x14ac:dyDescent="0.2"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</row>
    <row r="825" spans="2:12" x14ac:dyDescent="0.2"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</row>
    <row r="826" spans="2:12" x14ac:dyDescent="0.2"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</row>
    <row r="827" spans="2:12" x14ac:dyDescent="0.2"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</row>
    <row r="828" spans="2:12" x14ac:dyDescent="0.2"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</row>
    <row r="829" spans="2:12" x14ac:dyDescent="0.2"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</row>
    <row r="830" spans="2:12" x14ac:dyDescent="0.2"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</row>
    <row r="831" spans="2:12" x14ac:dyDescent="0.2"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</row>
    <row r="832" spans="2:12" x14ac:dyDescent="0.2"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</row>
    <row r="833" spans="2:12" x14ac:dyDescent="0.2"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</row>
    <row r="834" spans="2:12" x14ac:dyDescent="0.2"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</row>
    <row r="835" spans="2:12" x14ac:dyDescent="0.2"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</row>
    <row r="836" spans="2:12" x14ac:dyDescent="0.2"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</row>
    <row r="837" spans="2:12" x14ac:dyDescent="0.2"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</row>
    <row r="838" spans="2:12" x14ac:dyDescent="0.2"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2:12" x14ac:dyDescent="0.2"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</row>
    <row r="840" spans="2:12" x14ac:dyDescent="0.2"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</row>
    <row r="841" spans="2:12" x14ac:dyDescent="0.2"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</row>
    <row r="842" spans="2:12" x14ac:dyDescent="0.2"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</row>
    <row r="843" spans="2:12" x14ac:dyDescent="0.2"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</row>
    <row r="844" spans="2:12" x14ac:dyDescent="0.2"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</row>
    <row r="845" spans="2:12" x14ac:dyDescent="0.2"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</row>
    <row r="846" spans="2:12" x14ac:dyDescent="0.2"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</row>
    <row r="847" spans="2:12" x14ac:dyDescent="0.2"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</row>
    <row r="848" spans="2:12" x14ac:dyDescent="0.2"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</row>
    <row r="849" spans="2:12" x14ac:dyDescent="0.2"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</row>
    <row r="850" spans="2:12" x14ac:dyDescent="0.2"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</row>
    <row r="851" spans="2:12" x14ac:dyDescent="0.2"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</row>
    <row r="852" spans="2:12" x14ac:dyDescent="0.2"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</row>
    <row r="853" spans="2:12" x14ac:dyDescent="0.2"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</row>
    <row r="854" spans="2:12" x14ac:dyDescent="0.2"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</row>
    <row r="855" spans="2:12" x14ac:dyDescent="0.2"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</row>
    <row r="856" spans="2:12" x14ac:dyDescent="0.2"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</row>
    <row r="857" spans="2:12" x14ac:dyDescent="0.2"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</row>
    <row r="858" spans="2:12" x14ac:dyDescent="0.2"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</row>
    <row r="859" spans="2:12" x14ac:dyDescent="0.2"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</row>
    <row r="860" spans="2:12" x14ac:dyDescent="0.2"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</row>
    <row r="861" spans="2:12" x14ac:dyDescent="0.2"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</row>
    <row r="862" spans="2:12" x14ac:dyDescent="0.2"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</row>
    <row r="863" spans="2:12" x14ac:dyDescent="0.2"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</row>
    <row r="864" spans="2:12" x14ac:dyDescent="0.2"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</row>
    <row r="865" spans="2:12" x14ac:dyDescent="0.2"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</row>
    <row r="866" spans="2:12" x14ac:dyDescent="0.2"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</row>
    <row r="867" spans="2:12" x14ac:dyDescent="0.2"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</row>
    <row r="868" spans="2:12" x14ac:dyDescent="0.2"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</row>
    <row r="869" spans="2:12" x14ac:dyDescent="0.2"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</row>
    <row r="870" spans="2:12" x14ac:dyDescent="0.2"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</row>
    <row r="871" spans="2:12" x14ac:dyDescent="0.2"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</row>
    <row r="872" spans="2:12" x14ac:dyDescent="0.2"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</row>
    <row r="873" spans="2:12" x14ac:dyDescent="0.2"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</row>
    <row r="874" spans="2:12" x14ac:dyDescent="0.2"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</row>
    <row r="875" spans="2:12" x14ac:dyDescent="0.2"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</row>
    <row r="876" spans="2:12" x14ac:dyDescent="0.2"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</row>
    <row r="877" spans="2:12" x14ac:dyDescent="0.2"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</row>
    <row r="878" spans="2:12" x14ac:dyDescent="0.2"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</row>
    <row r="879" spans="2:12" x14ac:dyDescent="0.2"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</row>
    <row r="880" spans="2:12" x14ac:dyDescent="0.2"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</row>
    <row r="881" spans="2:12" x14ac:dyDescent="0.2"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</row>
    <row r="882" spans="2:12" x14ac:dyDescent="0.2"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</row>
    <row r="883" spans="2:12" x14ac:dyDescent="0.2"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</row>
    <row r="884" spans="2:12" x14ac:dyDescent="0.2"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</row>
    <row r="885" spans="2:12" x14ac:dyDescent="0.2"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</row>
    <row r="886" spans="2:12" x14ac:dyDescent="0.2"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</row>
    <row r="887" spans="2:12" x14ac:dyDescent="0.2"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</row>
    <row r="888" spans="2:12" x14ac:dyDescent="0.2"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</row>
    <row r="889" spans="2:12" x14ac:dyDescent="0.2"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</row>
    <row r="890" spans="2:12" x14ac:dyDescent="0.2"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</row>
    <row r="891" spans="2:12" x14ac:dyDescent="0.2"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</row>
    <row r="892" spans="2:12" x14ac:dyDescent="0.2"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</row>
    <row r="893" spans="2:12" x14ac:dyDescent="0.2"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</row>
    <row r="894" spans="2:12" x14ac:dyDescent="0.2"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</row>
    <row r="895" spans="2:12" x14ac:dyDescent="0.2"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</row>
    <row r="896" spans="2:12" x14ac:dyDescent="0.2"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</row>
    <row r="897" spans="2:12" x14ac:dyDescent="0.2"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</row>
    <row r="898" spans="2:12" x14ac:dyDescent="0.2"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</row>
    <row r="899" spans="2:12" x14ac:dyDescent="0.2"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</row>
    <row r="900" spans="2:12" x14ac:dyDescent="0.2"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</row>
    <row r="901" spans="2:12" x14ac:dyDescent="0.2"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</row>
    <row r="902" spans="2:12" x14ac:dyDescent="0.2"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</row>
    <row r="903" spans="2:12" x14ac:dyDescent="0.2"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</row>
    <row r="904" spans="2:12" x14ac:dyDescent="0.2"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</row>
    <row r="905" spans="2:12" x14ac:dyDescent="0.2"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</row>
    <row r="906" spans="2:12" x14ac:dyDescent="0.2"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</row>
    <row r="907" spans="2:12" x14ac:dyDescent="0.2"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</row>
    <row r="908" spans="2:12" x14ac:dyDescent="0.2">
      <c r="B908" s="163"/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</row>
    <row r="909" spans="2:12" x14ac:dyDescent="0.2">
      <c r="B909" s="163"/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</row>
    <row r="910" spans="2:12" x14ac:dyDescent="0.2">
      <c r="B910" s="163"/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</row>
    <row r="911" spans="2:12" x14ac:dyDescent="0.2">
      <c r="B911" s="163"/>
      <c r="C911" s="163"/>
      <c r="D911" s="163"/>
      <c r="E911" s="163"/>
      <c r="F911" s="163"/>
      <c r="G911" s="163"/>
      <c r="H911" s="163"/>
      <c r="I911" s="163"/>
      <c r="J911" s="163"/>
      <c r="K911" s="163"/>
      <c r="L911" s="163"/>
    </row>
    <row r="912" spans="2:12" x14ac:dyDescent="0.2">
      <c r="B912" s="163"/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</row>
    <row r="913" spans="2:19" x14ac:dyDescent="0.2">
      <c r="B913" s="163"/>
      <c r="C913" s="163"/>
      <c r="D913" s="163"/>
      <c r="E913" s="163"/>
      <c r="F913" s="163"/>
      <c r="G913" s="163"/>
      <c r="H913" s="163"/>
      <c r="I913" s="163"/>
      <c r="J913" s="163"/>
      <c r="K913" s="163"/>
      <c r="L913" s="163"/>
    </row>
    <row r="914" spans="2:19" x14ac:dyDescent="0.2">
      <c r="B914" s="163"/>
      <c r="C914" s="163"/>
      <c r="D914" s="163"/>
      <c r="E914" s="163"/>
      <c r="F914" s="163"/>
      <c r="G914" s="163"/>
      <c r="H914" s="163"/>
      <c r="I914" s="163"/>
      <c r="J914" s="163"/>
      <c r="K914" s="163"/>
      <c r="L914" s="163"/>
    </row>
    <row r="915" spans="2:19" x14ac:dyDescent="0.2">
      <c r="B915" s="163"/>
      <c r="C915" s="163"/>
      <c r="D915" s="163"/>
      <c r="E915" s="163"/>
      <c r="F915" s="163"/>
      <c r="G915" s="163"/>
      <c r="H915" s="163"/>
      <c r="I915" s="163"/>
      <c r="J915" s="163"/>
      <c r="K915" s="163"/>
      <c r="L915" s="163"/>
    </row>
    <row r="916" spans="2:19" x14ac:dyDescent="0.2">
      <c r="B916" s="3"/>
      <c r="C916" s="3"/>
      <c r="D916" s="3"/>
      <c r="E916" s="3"/>
      <c r="F916" s="3"/>
      <c r="G916" s="3"/>
      <c r="H916" s="3"/>
      <c r="I916" s="3"/>
      <c r="J916" s="4"/>
      <c r="K916" s="4"/>
      <c r="L916" s="4"/>
    </row>
    <row r="927" spans="2:19" x14ac:dyDescent="0.2">
      <c r="M927" s="1"/>
      <c r="N927" s="1"/>
      <c r="O927" s="1"/>
      <c r="P927" s="1"/>
      <c r="Q927" s="1"/>
      <c r="R927" s="1"/>
      <c r="S927" s="1"/>
    </row>
    <row r="928" spans="2:19" x14ac:dyDescent="0.2">
      <c r="M928" s="1"/>
      <c r="N928" s="1"/>
      <c r="O928" s="1"/>
      <c r="P928" s="1"/>
      <c r="Q928" s="1"/>
      <c r="R928" s="1"/>
      <c r="S928" s="1"/>
    </row>
    <row r="929" spans="13:19" x14ac:dyDescent="0.2">
      <c r="M929" s="1"/>
      <c r="N929" s="1"/>
      <c r="O929" s="1"/>
      <c r="P929" s="1"/>
      <c r="Q929" s="1"/>
      <c r="R929" s="1"/>
      <c r="S929" s="1"/>
    </row>
    <row r="930" spans="13:19" x14ac:dyDescent="0.2">
      <c r="M930" s="1"/>
      <c r="N930" s="1"/>
      <c r="O930" s="1"/>
      <c r="P930" s="1"/>
      <c r="Q930" s="1"/>
      <c r="R930" s="1"/>
      <c r="S930" s="1"/>
    </row>
    <row r="931" spans="13:19" x14ac:dyDescent="0.2">
      <c r="M931" s="1"/>
      <c r="N931" s="1"/>
      <c r="O931" s="1"/>
      <c r="P931" s="1"/>
      <c r="Q931" s="1"/>
      <c r="R931" s="1"/>
      <c r="S931" s="1"/>
    </row>
    <row r="932" spans="13:19" x14ac:dyDescent="0.2">
      <c r="M932" s="1"/>
      <c r="N932" s="1"/>
      <c r="O932" s="1"/>
      <c r="P932" s="1"/>
      <c r="Q932" s="1"/>
      <c r="R932" s="1"/>
      <c r="S932" s="1"/>
    </row>
    <row r="933" spans="13:19" x14ac:dyDescent="0.2">
      <c r="M933" s="1"/>
      <c r="N933" s="1"/>
      <c r="O933" s="1"/>
      <c r="P933" s="1"/>
      <c r="Q933" s="1"/>
      <c r="R933" s="1"/>
      <c r="S933" s="1"/>
    </row>
    <row r="934" spans="13:19" x14ac:dyDescent="0.2">
      <c r="M934" s="1"/>
      <c r="N934" s="1"/>
      <c r="O934" s="1"/>
      <c r="P934" s="1"/>
      <c r="Q934" s="1"/>
      <c r="R934" s="1"/>
      <c r="S934" s="1"/>
    </row>
    <row r="935" spans="13:19" x14ac:dyDescent="0.2">
      <c r="M935" s="1"/>
      <c r="N935" s="1"/>
      <c r="O935" s="1"/>
      <c r="P935" s="1"/>
      <c r="Q935" s="1"/>
      <c r="R935" s="1"/>
      <c r="S935" s="1"/>
    </row>
    <row r="936" spans="13:19" x14ac:dyDescent="0.2">
      <c r="M936" s="1"/>
      <c r="N936" s="1"/>
      <c r="O936" s="1"/>
      <c r="P936" s="1"/>
      <c r="Q936" s="1"/>
      <c r="R936" s="1"/>
      <c r="S936" s="1"/>
    </row>
    <row r="937" spans="13:19" x14ac:dyDescent="0.2">
      <c r="M937" s="1"/>
      <c r="N937" s="1"/>
      <c r="O937" s="1"/>
      <c r="P937" s="1"/>
      <c r="Q937" s="1"/>
      <c r="R937" s="1"/>
      <c r="S937" s="1"/>
    </row>
    <row r="938" spans="13:19" x14ac:dyDescent="0.2">
      <c r="M938" s="1"/>
      <c r="N938" s="1"/>
      <c r="O938" s="1"/>
      <c r="P938" s="1"/>
      <c r="Q938" s="1"/>
      <c r="R938" s="1"/>
      <c r="S938" s="1"/>
    </row>
    <row r="939" spans="13:19" x14ac:dyDescent="0.2">
      <c r="M939" s="1"/>
      <c r="N939" s="1"/>
      <c r="O939" s="1"/>
      <c r="P939" s="1"/>
      <c r="Q939" s="1"/>
      <c r="R939" s="1"/>
      <c r="S939" s="1"/>
    </row>
    <row r="940" spans="13:19" x14ac:dyDescent="0.2">
      <c r="M940" s="1"/>
      <c r="N940" s="1"/>
      <c r="O940" s="1"/>
      <c r="P940" s="1"/>
      <c r="Q940" s="1"/>
      <c r="R940" s="1"/>
      <c r="S940" s="1"/>
    </row>
    <row r="941" spans="13:19" x14ac:dyDescent="0.2">
      <c r="M941" s="1"/>
      <c r="N941" s="1"/>
      <c r="O941" s="1"/>
      <c r="P941" s="1"/>
      <c r="Q941" s="1"/>
      <c r="R941" s="1"/>
      <c r="S941" s="1"/>
    </row>
    <row r="942" spans="13:19" x14ac:dyDescent="0.2">
      <c r="M942" s="1"/>
      <c r="N942" s="1"/>
      <c r="O942" s="1"/>
      <c r="P942" s="1"/>
      <c r="Q942" s="1"/>
      <c r="R942" s="1"/>
      <c r="S942" s="1"/>
    </row>
    <row r="943" spans="13:19" x14ac:dyDescent="0.2">
      <c r="M943" s="1"/>
      <c r="N943" s="1"/>
      <c r="O943" s="1"/>
      <c r="P943" s="1"/>
      <c r="Q943" s="1"/>
      <c r="R943" s="1"/>
      <c r="S943" s="1"/>
    </row>
    <row r="944" spans="13:19" x14ac:dyDescent="0.2">
      <c r="M944" s="1"/>
      <c r="N944" s="1"/>
      <c r="O944" s="1"/>
      <c r="P944" s="1"/>
      <c r="Q944" s="1"/>
      <c r="R944" s="1"/>
      <c r="S944" s="1"/>
    </row>
    <row r="945" spans="13:19" x14ac:dyDescent="0.2">
      <c r="M945" s="1"/>
      <c r="N945" s="1"/>
      <c r="O945" s="1"/>
      <c r="P945" s="1"/>
      <c r="Q945" s="1"/>
      <c r="R945" s="1"/>
      <c r="S945" s="1"/>
    </row>
    <row r="946" spans="13:19" x14ac:dyDescent="0.2">
      <c r="M946" s="1"/>
      <c r="N946" s="1"/>
      <c r="O946" s="1"/>
      <c r="P946" s="1"/>
      <c r="Q946" s="1"/>
      <c r="R946" s="1"/>
      <c r="S946" s="1"/>
    </row>
    <row r="947" spans="13:19" x14ac:dyDescent="0.2">
      <c r="M947" s="1"/>
      <c r="N947" s="1"/>
      <c r="O947" s="1"/>
      <c r="P947" s="1"/>
      <c r="Q947" s="1"/>
      <c r="R947" s="1"/>
      <c r="S947" s="1"/>
    </row>
    <row r="948" spans="13:19" x14ac:dyDescent="0.2">
      <c r="M948" s="1"/>
      <c r="N948" s="1"/>
      <c r="O948" s="1"/>
      <c r="P948" s="1"/>
      <c r="Q948" s="1"/>
      <c r="R948" s="1"/>
      <c r="S948" s="1"/>
    </row>
    <row r="949" spans="13:19" x14ac:dyDescent="0.2">
      <c r="M949" s="1"/>
      <c r="N949" s="1"/>
      <c r="O949" s="1"/>
      <c r="P949" s="1"/>
      <c r="Q949" s="1"/>
      <c r="R949" s="1"/>
      <c r="S949" s="1"/>
    </row>
    <row r="950" spans="13:19" x14ac:dyDescent="0.2">
      <c r="M950" s="1"/>
      <c r="N950" s="1"/>
      <c r="O950" s="1"/>
      <c r="P950" s="1"/>
      <c r="Q950" s="1"/>
      <c r="R950" s="1"/>
      <c r="S950" s="1"/>
    </row>
    <row r="951" spans="13:19" x14ac:dyDescent="0.2">
      <c r="M951" s="1"/>
      <c r="N951" s="1"/>
      <c r="O951" s="1"/>
      <c r="P951" s="1"/>
      <c r="Q951" s="1"/>
      <c r="R951" s="1"/>
      <c r="S951" s="1"/>
    </row>
    <row r="952" spans="13:19" x14ac:dyDescent="0.2">
      <c r="M952" s="1"/>
      <c r="N952" s="1"/>
      <c r="O952" s="1"/>
      <c r="P952" s="1"/>
      <c r="Q952" s="1"/>
      <c r="R952" s="1"/>
      <c r="S952" s="1"/>
    </row>
    <row r="953" spans="13:19" x14ac:dyDescent="0.2">
      <c r="M953" s="1"/>
      <c r="N953" s="1"/>
      <c r="O953" s="1"/>
      <c r="P953" s="1"/>
      <c r="Q953" s="1"/>
      <c r="R953" s="1"/>
      <c r="S953" s="1"/>
    </row>
    <row r="954" spans="13:19" x14ac:dyDescent="0.2">
      <c r="M954" s="1"/>
      <c r="N954" s="1"/>
      <c r="O954" s="1"/>
      <c r="P954" s="1"/>
      <c r="Q954" s="1"/>
      <c r="R954" s="1"/>
      <c r="S954" s="1"/>
    </row>
    <row r="955" spans="13:19" x14ac:dyDescent="0.2">
      <c r="M955" s="1"/>
      <c r="N955" s="1"/>
      <c r="O955" s="1"/>
      <c r="P955" s="1"/>
      <c r="Q955" s="1"/>
      <c r="R955" s="1"/>
      <c r="S955" s="1"/>
    </row>
    <row r="956" spans="13:19" x14ac:dyDescent="0.2">
      <c r="M956" s="1"/>
      <c r="N956" s="1"/>
      <c r="O956" s="1"/>
      <c r="P956" s="1"/>
      <c r="Q956" s="1"/>
      <c r="R956" s="1"/>
      <c r="S956" s="1"/>
    </row>
    <row r="957" spans="13:19" x14ac:dyDescent="0.2">
      <c r="M957" s="1"/>
      <c r="N957" s="1"/>
      <c r="O957" s="1"/>
      <c r="P957" s="1"/>
      <c r="Q957" s="1"/>
      <c r="R957" s="1"/>
      <c r="S957" s="1"/>
    </row>
    <row r="958" spans="13:19" x14ac:dyDescent="0.2">
      <c r="M958" s="1"/>
      <c r="N958" s="1"/>
      <c r="O958" s="1"/>
      <c r="P958" s="1"/>
      <c r="Q958" s="1"/>
      <c r="R958" s="1"/>
      <c r="S958" s="1"/>
    </row>
    <row r="959" spans="13:19" x14ac:dyDescent="0.2">
      <c r="M959" s="1"/>
      <c r="N959" s="1"/>
      <c r="O959" s="1"/>
      <c r="P959" s="1"/>
      <c r="Q959" s="1"/>
      <c r="R959" s="1"/>
      <c r="S959" s="1"/>
    </row>
    <row r="960" spans="13:19" x14ac:dyDescent="0.2">
      <c r="M960" s="1"/>
      <c r="N960" s="1"/>
      <c r="O960" s="1"/>
      <c r="P960" s="1"/>
      <c r="Q960" s="1"/>
      <c r="R960" s="1"/>
      <c r="S960" s="1"/>
    </row>
    <row r="961" spans="13:19" x14ac:dyDescent="0.2">
      <c r="M961" s="1"/>
      <c r="N961" s="1"/>
      <c r="O961" s="1"/>
      <c r="P961" s="1"/>
      <c r="Q961" s="1"/>
      <c r="R961" s="1"/>
      <c r="S961" s="1"/>
    </row>
    <row r="962" spans="13:19" x14ac:dyDescent="0.2">
      <c r="M962" s="1"/>
      <c r="N962" s="1"/>
      <c r="O962" s="1"/>
      <c r="P962" s="1"/>
      <c r="Q962" s="1"/>
      <c r="R962" s="1"/>
      <c r="S962" s="1"/>
    </row>
    <row r="963" spans="13:19" x14ac:dyDescent="0.2">
      <c r="M963" s="1"/>
      <c r="N963" s="1"/>
      <c r="O963" s="1"/>
      <c r="P963" s="1"/>
      <c r="Q963" s="1"/>
      <c r="R963" s="1"/>
      <c r="S963" s="1"/>
    </row>
    <row r="964" spans="13:19" x14ac:dyDescent="0.2">
      <c r="M964" s="1"/>
      <c r="N964" s="1"/>
      <c r="O964" s="1"/>
      <c r="P964" s="1"/>
      <c r="Q964" s="1"/>
      <c r="R964" s="1"/>
      <c r="S964" s="1"/>
    </row>
    <row r="965" spans="13:19" x14ac:dyDescent="0.2">
      <c r="M965" s="1"/>
      <c r="N965" s="1"/>
      <c r="O965" s="1"/>
      <c r="P965" s="1"/>
      <c r="Q965" s="1"/>
      <c r="R965" s="1"/>
      <c r="S965" s="1"/>
    </row>
    <row r="966" spans="13:19" x14ac:dyDescent="0.2">
      <c r="M966" s="1"/>
      <c r="N966" s="1"/>
      <c r="O966" s="1"/>
      <c r="P966" s="1"/>
      <c r="Q966" s="1"/>
      <c r="R966" s="1"/>
      <c r="S966" s="1"/>
    </row>
    <row r="967" spans="13:19" x14ac:dyDescent="0.2">
      <c r="M967" s="1"/>
      <c r="N967" s="1"/>
      <c r="O967" s="1"/>
      <c r="P967" s="1"/>
      <c r="Q967" s="1"/>
      <c r="R967" s="1"/>
      <c r="S967" s="1"/>
    </row>
    <row r="968" spans="13:19" x14ac:dyDescent="0.2">
      <c r="M968" s="1"/>
      <c r="N968" s="1"/>
      <c r="O968" s="1"/>
      <c r="P968" s="1"/>
      <c r="Q968" s="1"/>
      <c r="R968" s="1"/>
      <c r="S968" s="1"/>
    </row>
    <row r="969" spans="13:19" x14ac:dyDescent="0.2">
      <c r="M969" s="1"/>
      <c r="N969" s="1"/>
      <c r="O969" s="1"/>
      <c r="P969" s="1"/>
      <c r="Q969" s="1"/>
      <c r="R969" s="1"/>
      <c r="S969" s="1"/>
    </row>
    <row r="970" spans="13:19" x14ac:dyDescent="0.2">
      <c r="M970" s="1"/>
      <c r="N970" s="1"/>
      <c r="O970" s="1"/>
      <c r="P970" s="1"/>
      <c r="Q970" s="1"/>
      <c r="R970" s="1"/>
      <c r="S970" s="1"/>
    </row>
    <row r="971" spans="13:19" x14ac:dyDescent="0.2">
      <c r="M971" s="1"/>
      <c r="N971" s="1"/>
      <c r="O971" s="1"/>
      <c r="P971" s="1"/>
      <c r="Q971" s="1"/>
      <c r="R971" s="1"/>
      <c r="S971" s="1"/>
    </row>
    <row r="972" spans="13:19" x14ac:dyDescent="0.2">
      <c r="M972" s="1"/>
      <c r="N972" s="1"/>
      <c r="O972" s="1"/>
      <c r="P972" s="1"/>
      <c r="Q972" s="1"/>
      <c r="R972" s="1"/>
      <c r="S972" s="1"/>
    </row>
    <row r="973" spans="13:19" x14ac:dyDescent="0.2">
      <c r="M973" s="1"/>
      <c r="N973" s="1"/>
      <c r="O973" s="1"/>
      <c r="P973" s="1"/>
      <c r="Q973" s="1"/>
      <c r="R973" s="1"/>
      <c r="S973" s="1"/>
    </row>
    <row r="974" spans="13:19" x14ac:dyDescent="0.2">
      <c r="M974" s="1"/>
      <c r="N974" s="1"/>
      <c r="O974" s="1"/>
      <c r="P974" s="1"/>
      <c r="Q974" s="1"/>
      <c r="R974" s="1"/>
      <c r="S974" s="1"/>
    </row>
    <row r="975" spans="13:19" x14ac:dyDescent="0.2">
      <c r="M975" s="1"/>
      <c r="N975" s="1"/>
      <c r="O975" s="1"/>
      <c r="P975" s="1"/>
      <c r="Q975" s="1"/>
      <c r="R975" s="1"/>
      <c r="S975" s="1"/>
    </row>
    <row r="976" spans="13:19" x14ac:dyDescent="0.2">
      <c r="M976" s="1"/>
      <c r="N976" s="1"/>
      <c r="O976" s="1"/>
      <c r="P976" s="1"/>
      <c r="Q976" s="1"/>
      <c r="R976" s="1"/>
      <c r="S976" s="1"/>
    </row>
    <row r="977" spans="13:19" x14ac:dyDescent="0.2">
      <c r="M977" s="1"/>
      <c r="N977" s="1"/>
      <c r="O977" s="1"/>
      <c r="P977" s="1"/>
      <c r="Q977" s="1"/>
      <c r="R977" s="1"/>
      <c r="S977" s="1"/>
    </row>
    <row r="978" spans="13:19" x14ac:dyDescent="0.2">
      <c r="M978" s="1"/>
      <c r="N978" s="1"/>
      <c r="O978" s="1"/>
      <c r="P978" s="1"/>
      <c r="Q978" s="1"/>
      <c r="R978" s="1"/>
      <c r="S978" s="1"/>
    </row>
    <row r="979" spans="13:19" x14ac:dyDescent="0.2">
      <c r="M979" s="1"/>
      <c r="N979" s="1"/>
      <c r="O979" s="1"/>
      <c r="P979" s="1"/>
      <c r="Q979" s="1"/>
      <c r="R979" s="1"/>
      <c r="S979" s="1"/>
    </row>
    <row r="980" spans="13:19" x14ac:dyDescent="0.2">
      <c r="M980" s="1"/>
      <c r="N980" s="1"/>
      <c r="O980" s="1"/>
      <c r="P980" s="1"/>
      <c r="Q980" s="1"/>
      <c r="R980" s="1"/>
      <c r="S980" s="1"/>
    </row>
    <row r="981" spans="13:19" x14ac:dyDescent="0.2">
      <c r="M981" s="1"/>
      <c r="N981" s="1"/>
      <c r="O981" s="1"/>
      <c r="P981" s="1"/>
      <c r="Q981" s="1"/>
      <c r="R981" s="1"/>
      <c r="S981" s="1"/>
    </row>
    <row r="982" spans="13:19" x14ac:dyDescent="0.2">
      <c r="M982" s="1"/>
      <c r="N982" s="1"/>
      <c r="O982" s="1"/>
      <c r="P982" s="1"/>
      <c r="Q982" s="1"/>
      <c r="R982" s="1"/>
      <c r="S982" s="1"/>
    </row>
    <row r="983" spans="13:19" x14ac:dyDescent="0.2">
      <c r="M983" s="1"/>
      <c r="N983" s="1"/>
      <c r="O983" s="1"/>
      <c r="P983" s="1"/>
      <c r="Q983" s="1"/>
      <c r="R983" s="1"/>
      <c r="S983" s="1"/>
    </row>
    <row r="984" spans="13:19" x14ac:dyDescent="0.2">
      <c r="M984" s="1"/>
      <c r="N984" s="1"/>
      <c r="O984" s="1"/>
      <c r="P984" s="1"/>
      <c r="Q984" s="1"/>
      <c r="R984" s="1"/>
      <c r="S984" s="1"/>
    </row>
    <row r="985" spans="13:19" x14ac:dyDescent="0.2">
      <c r="M985" s="1"/>
      <c r="N985" s="1"/>
      <c r="O985" s="1"/>
      <c r="P985" s="1"/>
      <c r="Q985" s="1"/>
      <c r="R985" s="1"/>
      <c r="S985" s="1"/>
    </row>
    <row r="986" spans="13:19" x14ac:dyDescent="0.2">
      <c r="M986" s="1"/>
      <c r="N986" s="1"/>
      <c r="O986" s="1"/>
      <c r="P986" s="1"/>
      <c r="Q986" s="1"/>
      <c r="R986" s="1"/>
      <c r="S986" s="1"/>
    </row>
    <row r="987" spans="13:19" x14ac:dyDescent="0.2">
      <c r="M987" s="1"/>
      <c r="N987" s="1"/>
      <c r="O987" s="1"/>
      <c r="P987" s="1"/>
      <c r="Q987" s="1"/>
      <c r="R987" s="1"/>
      <c r="S987" s="1"/>
    </row>
    <row r="988" spans="13:19" x14ac:dyDescent="0.2">
      <c r="M988" s="1"/>
      <c r="N988" s="1"/>
      <c r="O988" s="1"/>
      <c r="P988" s="1"/>
      <c r="Q988" s="1"/>
      <c r="R988" s="1"/>
      <c r="S988" s="1"/>
    </row>
    <row r="989" spans="13:19" x14ac:dyDescent="0.2">
      <c r="M989" s="1"/>
      <c r="N989" s="1"/>
      <c r="O989" s="1"/>
      <c r="P989" s="1"/>
      <c r="Q989" s="1"/>
      <c r="R989" s="1"/>
      <c r="S989" s="1"/>
    </row>
    <row r="990" spans="13:19" x14ac:dyDescent="0.2">
      <c r="M990" s="1"/>
      <c r="N990" s="1"/>
      <c r="O990" s="1"/>
      <c r="P990" s="1"/>
      <c r="Q990" s="1"/>
      <c r="R990" s="1"/>
      <c r="S990" s="1"/>
    </row>
    <row r="991" spans="13:19" x14ac:dyDescent="0.2">
      <c r="M991" s="1"/>
      <c r="N991" s="1"/>
      <c r="O991" s="1"/>
      <c r="P991" s="1"/>
      <c r="Q991" s="1"/>
      <c r="R991" s="1"/>
      <c r="S991" s="1"/>
    </row>
    <row r="992" spans="13:19" x14ac:dyDescent="0.2">
      <c r="M992" s="1"/>
      <c r="N992" s="1"/>
      <c r="O992" s="1"/>
      <c r="P992" s="1"/>
      <c r="Q992" s="1"/>
      <c r="R992" s="1"/>
      <c r="S992" s="1"/>
    </row>
    <row r="993" spans="13:19" x14ac:dyDescent="0.2">
      <c r="M993" s="1"/>
      <c r="N993" s="1"/>
      <c r="O993" s="1"/>
      <c r="P993" s="1"/>
      <c r="Q993" s="1"/>
      <c r="R993" s="1"/>
      <c r="S993" s="1"/>
    </row>
    <row r="994" spans="13:19" x14ac:dyDescent="0.2">
      <c r="M994" s="1"/>
      <c r="N994" s="1"/>
      <c r="O994" s="1"/>
      <c r="P994" s="1"/>
      <c r="Q994" s="1"/>
      <c r="R994" s="1"/>
      <c r="S994" s="1"/>
    </row>
    <row r="995" spans="13:19" x14ac:dyDescent="0.2">
      <c r="M995" s="1"/>
      <c r="N995" s="1"/>
      <c r="O995" s="1"/>
      <c r="P995" s="1"/>
      <c r="Q995" s="1"/>
      <c r="R995" s="1"/>
      <c r="S995" s="1"/>
    </row>
    <row r="996" spans="13:19" x14ac:dyDescent="0.2">
      <c r="M996" s="1"/>
      <c r="N996" s="1"/>
      <c r="O996" s="1"/>
      <c r="P996" s="1"/>
      <c r="Q996" s="1"/>
      <c r="R996" s="1"/>
      <c r="S996" s="1"/>
    </row>
    <row r="997" spans="13:19" x14ac:dyDescent="0.2">
      <c r="M997" s="1"/>
      <c r="N997" s="1"/>
      <c r="O997" s="1"/>
      <c r="P997" s="1"/>
      <c r="Q997" s="1"/>
      <c r="R997" s="1"/>
      <c r="S997" s="1"/>
    </row>
    <row r="998" spans="13:19" x14ac:dyDescent="0.2">
      <c r="M998" s="1"/>
      <c r="N998" s="1"/>
      <c r="O998" s="1"/>
      <c r="P998" s="1"/>
      <c r="Q998" s="1"/>
      <c r="R998" s="1"/>
      <c r="S998" s="1"/>
    </row>
    <row r="999" spans="13:19" x14ac:dyDescent="0.2">
      <c r="M999" s="1"/>
      <c r="N999" s="1"/>
      <c r="O999" s="1"/>
      <c r="P999" s="1"/>
      <c r="Q999" s="1"/>
      <c r="R999" s="1"/>
      <c r="S999" s="1"/>
    </row>
    <row r="1000" spans="13:19" x14ac:dyDescent="0.2">
      <c r="M1000" s="1"/>
      <c r="N1000" s="1"/>
      <c r="O1000" s="1"/>
      <c r="P1000" s="1"/>
      <c r="Q1000" s="1"/>
      <c r="R1000" s="1"/>
      <c r="S1000" s="1"/>
    </row>
    <row r="1001" spans="13:19" x14ac:dyDescent="0.2">
      <c r="M1001" s="1"/>
      <c r="N1001" s="1"/>
      <c r="O1001" s="1"/>
      <c r="P1001" s="1"/>
      <c r="Q1001" s="1"/>
      <c r="R1001" s="1"/>
      <c r="S1001" s="1"/>
    </row>
    <row r="1002" spans="13:19" x14ac:dyDescent="0.2">
      <c r="M1002" s="1"/>
      <c r="N1002" s="1"/>
      <c r="O1002" s="1"/>
      <c r="P1002" s="1"/>
      <c r="Q1002" s="1"/>
      <c r="R1002" s="1"/>
      <c r="S1002" s="1"/>
    </row>
    <row r="1003" spans="13:19" x14ac:dyDescent="0.2">
      <c r="M1003" s="1"/>
      <c r="N1003" s="1"/>
      <c r="O1003" s="1"/>
      <c r="P1003" s="1"/>
      <c r="Q1003" s="1"/>
      <c r="R1003" s="1"/>
      <c r="S1003" s="1"/>
    </row>
    <row r="1004" spans="13:19" x14ac:dyDescent="0.2">
      <c r="M1004" s="1"/>
      <c r="N1004" s="1"/>
      <c r="O1004" s="1"/>
      <c r="P1004" s="1"/>
      <c r="Q1004" s="1"/>
      <c r="R1004" s="1"/>
      <c r="S1004" s="1"/>
    </row>
    <row r="1005" spans="13:19" x14ac:dyDescent="0.2">
      <c r="M1005" s="1"/>
      <c r="N1005" s="1"/>
      <c r="O1005" s="1"/>
      <c r="P1005" s="1"/>
      <c r="Q1005" s="1"/>
      <c r="R1005" s="1"/>
      <c r="S1005" s="1"/>
    </row>
    <row r="1006" spans="13:19" x14ac:dyDescent="0.2">
      <c r="M1006" s="1"/>
      <c r="N1006" s="1"/>
      <c r="O1006" s="1"/>
      <c r="P1006" s="1"/>
      <c r="Q1006" s="1"/>
      <c r="R1006" s="1"/>
      <c r="S1006" s="1"/>
    </row>
    <row r="1007" spans="13:19" x14ac:dyDescent="0.2">
      <c r="M1007" s="1"/>
      <c r="N1007" s="1"/>
      <c r="O1007" s="1"/>
      <c r="P1007" s="1"/>
      <c r="Q1007" s="1"/>
      <c r="R1007" s="1"/>
      <c r="S1007" s="1"/>
    </row>
    <row r="1008" spans="13:19" x14ac:dyDescent="0.2">
      <c r="M1008" s="1"/>
      <c r="N1008" s="1"/>
      <c r="O1008" s="1"/>
      <c r="P1008" s="1"/>
      <c r="Q1008" s="1"/>
      <c r="R1008" s="1"/>
      <c r="S1008" s="1"/>
    </row>
    <row r="1009" spans="13:19" x14ac:dyDescent="0.2">
      <c r="M1009" s="1"/>
      <c r="N1009" s="1"/>
      <c r="O1009" s="1"/>
      <c r="P1009" s="1"/>
      <c r="Q1009" s="1"/>
      <c r="R1009" s="1"/>
      <c r="S1009" s="1"/>
    </row>
    <row r="1010" spans="13:19" x14ac:dyDescent="0.2">
      <c r="M1010" s="1"/>
      <c r="N1010" s="1"/>
      <c r="O1010" s="1"/>
      <c r="P1010" s="1"/>
      <c r="Q1010" s="1"/>
      <c r="R1010" s="1"/>
      <c r="S1010" s="1"/>
    </row>
    <row r="1011" spans="13:19" x14ac:dyDescent="0.2">
      <c r="M1011" s="1"/>
      <c r="N1011" s="1"/>
      <c r="O1011" s="1"/>
      <c r="P1011" s="1"/>
      <c r="Q1011" s="1"/>
      <c r="R1011" s="1"/>
      <c r="S1011" s="1"/>
    </row>
    <row r="1012" spans="13:19" x14ac:dyDescent="0.2">
      <c r="M1012" s="1"/>
      <c r="N1012" s="1"/>
      <c r="O1012" s="1"/>
      <c r="P1012" s="1"/>
      <c r="Q1012" s="1"/>
      <c r="R1012" s="1"/>
      <c r="S1012" s="1"/>
    </row>
    <row r="1013" spans="13:19" x14ac:dyDescent="0.2">
      <c r="M1013" s="1"/>
      <c r="N1013" s="1"/>
      <c r="O1013" s="1"/>
      <c r="P1013" s="1"/>
      <c r="Q1013" s="1"/>
      <c r="R1013" s="1"/>
      <c r="S1013" s="1"/>
    </row>
    <row r="1014" spans="13:19" x14ac:dyDescent="0.2">
      <c r="M1014" s="1"/>
      <c r="N1014" s="1"/>
      <c r="O1014" s="1"/>
      <c r="P1014" s="1"/>
      <c r="Q1014" s="1"/>
      <c r="R1014" s="1"/>
      <c r="S1014" s="1"/>
    </row>
    <row r="1015" spans="13:19" x14ac:dyDescent="0.2">
      <c r="M1015" s="1"/>
      <c r="N1015" s="1"/>
      <c r="O1015" s="1"/>
      <c r="P1015" s="1"/>
      <c r="Q1015" s="1"/>
      <c r="R1015" s="1"/>
      <c r="S1015" s="1"/>
    </row>
    <row r="1016" spans="13:19" x14ac:dyDescent="0.2">
      <c r="M1016" s="1"/>
      <c r="N1016" s="1"/>
      <c r="O1016" s="1"/>
      <c r="P1016" s="1"/>
      <c r="Q1016" s="1"/>
      <c r="R1016" s="1"/>
      <c r="S1016" s="1"/>
    </row>
    <row r="1017" spans="13:19" x14ac:dyDescent="0.2">
      <c r="M1017" s="1"/>
      <c r="N1017" s="1"/>
      <c r="O1017" s="1"/>
      <c r="P1017" s="1"/>
      <c r="Q1017" s="1"/>
      <c r="R1017" s="1"/>
      <c r="S1017" s="1"/>
    </row>
    <row r="1018" spans="13:19" x14ac:dyDescent="0.2">
      <c r="M1018" s="1"/>
      <c r="N1018" s="1"/>
      <c r="O1018" s="1"/>
      <c r="P1018" s="1"/>
      <c r="Q1018" s="1"/>
      <c r="R1018" s="1"/>
      <c r="S1018" s="1"/>
    </row>
    <row r="1019" spans="13:19" x14ac:dyDescent="0.2">
      <c r="M1019" s="1"/>
      <c r="N1019" s="1"/>
      <c r="O1019" s="1"/>
      <c r="P1019" s="1"/>
      <c r="Q1019" s="1"/>
      <c r="R1019" s="1"/>
      <c r="S1019" s="1"/>
    </row>
    <row r="1020" spans="13:19" x14ac:dyDescent="0.2">
      <c r="M1020" s="1"/>
      <c r="N1020" s="1"/>
      <c r="O1020" s="1"/>
      <c r="P1020" s="1"/>
      <c r="Q1020" s="1"/>
      <c r="R1020" s="1"/>
      <c r="S1020" s="1"/>
    </row>
    <row r="1021" spans="13:19" x14ac:dyDescent="0.2">
      <c r="M1021" s="1"/>
      <c r="N1021" s="1"/>
      <c r="O1021" s="1"/>
      <c r="P1021" s="1"/>
      <c r="Q1021" s="1"/>
      <c r="R1021" s="1"/>
      <c r="S1021" s="1"/>
    </row>
    <row r="1022" spans="13:19" x14ac:dyDescent="0.2">
      <c r="M1022" s="1"/>
      <c r="N1022" s="1"/>
      <c r="O1022" s="1"/>
      <c r="P1022" s="1"/>
      <c r="Q1022" s="1"/>
      <c r="R1022" s="1"/>
      <c r="S1022" s="1"/>
    </row>
    <row r="1023" spans="13:19" x14ac:dyDescent="0.2">
      <c r="M1023" s="1"/>
      <c r="N1023" s="1"/>
      <c r="O1023" s="1"/>
      <c r="P1023" s="1"/>
      <c r="Q1023" s="1"/>
      <c r="R1023" s="1"/>
      <c r="S1023" s="1"/>
    </row>
    <row r="1024" spans="13:19" x14ac:dyDescent="0.2">
      <c r="M1024" s="1"/>
      <c r="N1024" s="1"/>
      <c r="O1024" s="1"/>
      <c r="P1024" s="1"/>
      <c r="Q1024" s="1"/>
      <c r="R1024" s="1"/>
      <c r="S1024" s="1"/>
    </row>
    <row r="1025" spans="13:19" x14ac:dyDescent="0.2">
      <c r="M1025" s="1"/>
      <c r="N1025" s="1"/>
      <c r="O1025" s="1"/>
      <c r="P1025" s="1"/>
      <c r="Q1025" s="1"/>
      <c r="R1025" s="1"/>
      <c r="S1025" s="1"/>
    </row>
    <row r="1026" spans="13:19" x14ac:dyDescent="0.2">
      <c r="M1026" s="1"/>
      <c r="N1026" s="1"/>
      <c r="O1026" s="1"/>
      <c r="P1026" s="1"/>
      <c r="Q1026" s="1"/>
      <c r="R1026" s="1"/>
      <c r="S1026" s="1"/>
    </row>
    <row r="1027" spans="13:19" x14ac:dyDescent="0.2">
      <c r="M1027" s="1"/>
      <c r="N1027" s="1"/>
      <c r="O1027" s="1"/>
      <c r="P1027" s="1"/>
      <c r="Q1027" s="1"/>
      <c r="R1027" s="1"/>
      <c r="S1027" s="1"/>
    </row>
    <row r="1028" spans="13:19" x14ac:dyDescent="0.2">
      <c r="M1028" s="1"/>
      <c r="N1028" s="1"/>
      <c r="O1028" s="1"/>
      <c r="P1028" s="1"/>
      <c r="Q1028" s="1"/>
      <c r="R1028" s="1"/>
      <c r="S1028" s="1"/>
    </row>
    <row r="1029" spans="13:19" x14ac:dyDescent="0.2">
      <c r="M1029" s="1"/>
      <c r="N1029" s="1"/>
      <c r="O1029" s="1"/>
      <c r="P1029" s="1"/>
      <c r="Q1029" s="1"/>
      <c r="R1029" s="1"/>
      <c r="S1029" s="1"/>
    </row>
    <row r="1030" spans="13:19" x14ac:dyDescent="0.2">
      <c r="M1030" s="1"/>
      <c r="N1030" s="1"/>
      <c r="O1030" s="1"/>
      <c r="P1030" s="1"/>
      <c r="Q1030" s="1"/>
      <c r="R1030" s="1"/>
      <c r="S1030" s="1"/>
    </row>
    <row r="1031" spans="13:19" x14ac:dyDescent="0.2">
      <c r="M1031" s="1"/>
      <c r="N1031" s="1"/>
      <c r="O1031" s="1"/>
      <c r="P1031" s="1"/>
      <c r="Q1031" s="1"/>
      <c r="R1031" s="1"/>
      <c r="S1031" s="1"/>
    </row>
    <row r="1032" spans="13:19" x14ac:dyDescent="0.2">
      <c r="M1032" s="1"/>
      <c r="N1032" s="1"/>
      <c r="O1032" s="1"/>
      <c r="P1032" s="1"/>
      <c r="Q1032" s="1"/>
      <c r="R1032" s="1"/>
      <c r="S1032" s="1"/>
    </row>
    <row r="1033" spans="13:19" x14ac:dyDescent="0.2">
      <c r="M1033" s="1"/>
      <c r="N1033" s="1"/>
      <c r="O1033" s="1"/>
      <c r="P1033" s="1"/>
      <c r="Q1033" s="1"/>
      <c r="R1033" s="1"/>
      <c r="S1033" s="1"/>
    </row>
    <row r="1034" spans="13:19" x14ac:dyDescent="0.2">
      <c r="M1034" s="1"/>
      <c r="N1034" s="1"/>
      <c r="O1034" s="1"/>
      <c r="P1034" s="1"/>
      <c r="Q1034" s="1"/>
      <c r="R1034" s="1"/>
      <c r="S1034" s="1"/>
    </row>
    <row r="1035" spans="13:19" x14ac:dyDescent="0.2">
      <c r="M1035" s="1"/>
      <c r="N1035" s="1"/>
      <c r="O1035" s="1"/>
      <c r="P1035" s="1"/>
      <c r="Q1035" s="1"/>
      <c r="R1035" s="1"/>
      <c r="S1035" s="1"/>
    </row>
    <row r="1036" spans="13:19" x14ac:dyDescent="0.2">
      <c r="M1036" s="1"/>
      <c r="N1036" s="1"/>
      <c r="O1036" s="1"/>
      <c r="P1036" s="1"/>
      <c r="Q1036" s="1"/>
      <c r="R1036" s="1"/>
      <c r="S1036" s="1"/>
    </row>
    <row r="1037" spans="13:19" x14ac:dyDescent="0.2">
      <c r="M1037" s="1"/>
      <c r="N1037" s="1"/>
      <c r="O1037" s="1"/>
      <c r="P1037" s="1"/>
      <c r="Q1037" s="1"/>
      <c r="R1037" s="1"/>
      <c r="S1037" s="1"/>
    </row>
    <row r="1038" spans="13:19" x14ac:dyDescent="0.2">
      <c r="M1038" s="1"/>
      <c r="N1038" s="1"/>
      <c r="O1038" s="1"/>
      <c r="P1038" s="1"/>
      <c r="Q1038" s="1"/>
      <c r="R1038" s="1"/>
      <c r="S1038" s="1"/>
    </row>
    <row r="1039" spans="13:19" x14ac:dyDescent="0.2">
      <c r="M1039" s="1"/>
      <c r="N1039" s="1"/>
      <c r="O1039" s="1"/>
      <c r="P1039" s="1"/>
      <c r="Q1039" s="1"/>
      <c r="R1039" s="1"/>
      <c r="S1039" s="1"/>
    </row>
    <row r="1040" spans="13:19" x14ac:dyDescent="0.2">
      <c r="M1040" s="1"/>
      <c r="N1040" s="1"/>
      <c r="O1040" s="1"/>
      <c r="P1040" s="1"/>
      <c r="Q1040" s="1"/>
      <c r="R1040" s="1"/>
      <c r="S1040" s="1"/>
    </row>
    <row r="1041" spans="13:19" x14ac:dyDescent="0.2">
      <c r="M1041" s="1"/>
      <c r="N1041" s="1"/>
      <c r="O1041" s="1"/>
      <c r="P1041" s="1"/>
      <c r="Q1041" s="1"/>
      <c r="R1041" s="1"/>
      <c r="S1041" s="1"/>
    </row>
    <row r="1042" spans="13:19" x14ac:dyDescent="0.2">
      <c r="M1042" s="1"/>
      <c r="N1042" s="1"/>
      <c r="O1042" s="1"/>
      <c r="P1042" s="1"/>
      <c r="Q1042" s="1"/>
      <c r="R1042" s="1"/>
      <c r="S1042" s="1"/>
    </row>
    <row r="1043" spans="13:19" x14ac:dyDescent="0.2">
      <c r="M1043" s="1"/>
      <c r="N1043" s="1"/>
      <c r="O1043" s="1"/>
      <c r="P1043" s="1"/>
      <c r="Q1043" s="1"/>
      <c r="R1043" s="1"/>
      <c r="S1043" s="1"/>
    </row>
    <row r="1044" spans="13:19" x14ac:dyDescent="0.2">
      <c r="M1044" s="1"/>
      <c r="N1044" s="1"/>
      <c r="O1044" s="1"/>
      <c r="P1044" s="1"/>
      <c r="Q1044" s="1"/>
      <c r="R1044" s="1"/>
      <c r="S1044" s="1"/>
    </row>
    <row r="1045" spans="13:19" x14ac:dyDescent="0.2">
      <c r="M1045" s="1"/>
      <c r="N1045" s="1"/>
      <c r="O1045" s="1"/>
      <c r="P1045" s="1"/>
      <c r="Q1045" s="1"/>
      <c r="R1045" s="1"/>
      <c r="S1045" s="1"/>
    </row>
    <row r="1046" spans="13:19" x14ac:dyDescent="0.2">
      <c r="M1046" s="1"/>
      <c r="N1046" s="1"/>
      <c r="O1046" s="1"/>
      <c r="P1046" s="1"/>
      <c r="Q1046" s="1"/>
      <c r="R1046" s="1"/>
      <c r="S1046" s="1"/>
    </row>
    <row r="1047" spans="13:19" x14ac:dyDescent="0.2">
      <c r="M1047" s="1"/>
      <c r="N1047" s="1"/>
      <c r="O1047" s="1"/>
      <c r="P1047" s="1"/>
      <c r="Q1047" s="1"/>
      <c r="R1047" s="1"/>
      <c r="S1047" s="1"/>
    </row>
    <row r="1048" spans="13:19" x14ac:dyDescent="0.2">
      <c r="M1048" s="1"/>
      <c r="N1048" s="1"/>
      <c r="O1048" s="1"/>
      <c r="P1048" s="1"/>
      <c r="Q1048" s="1"/>
      <c r="R1048" s="1"/>
      <c r="S1048" s="1"/>
    </row>
    <row r="1049" spans="13:19" x14ac:dyDescent="0.2">
      <c r="M1049" s="1"/>
      <c r="N1049" s="1"/>
      <c r="O1049" s="1"/>
      <c r="P1049" s="1"/>
      <c r="Q1049" s="1"/>
      <c r="R1049" s="1"/>
      <c r="S1049" s="1"/>
    </row>
    <row r="1050" spans="13:19" x14ac:dyDescent="0.2">
      <c r="M1050" s="1"/>
      <c r="N1050" s="1"/>
      <c r="O1050" s="1"/>
      <c r="P1050" s="1"/>
      <c r="Q1050" s="1"/>
      <c r="R1050" s="1"/>
      <c r="S1050" s="1"/>
    </row>
    <row r="1051" spans="13:19" x14ac:dyDescent="0.2">
      <c r="M1051" s="1"/>
      <c r="N1051" s="1"/>
      <c r="O1051" s="1"/>
      <c r="P1051" s="1"/>
      <c r="Q1051" s="1"/>
      <c r="R1051" s="1"/>
      <c r="S1051" s="1"/>
    </row>
    <row r="1052" spans="13:19" x14ac:dyDescent="0.2">
      <c r="M1052" s="1"/>
      <c r="N1052" s="1"/>
      <c r="O1052" s="1"/>
      <c r="P1052" s="1"/>
      <c r="Q1052" s="1"/>
      <c r="R1052" s="1"/>
      <c r="S1052" s="1"/>
    </row>
    <row r="1053" spans="13:19" x14ac:dyDescent="0.2">
      <c r="M1053" s="1"/>
      <c r="N1053" s="1"/>
      <c r="O1053" s="1"/>
      <c r="P1053" s="1"/>
      <c r="Q1053" s="1"/>
      <c r="R1053" s="1"/>
      <c r="S1053" s="1"/>
    </row>
    <row r="1054" spans="13:19" x14ac:dyDescent="0.2">
      <c r="M1054" s="1"/>
      <c r="N1054" s="1"/>
      <c r="O1054" s="1"/>
      <c r="P1054" s="1"/>
      <c r="Q1054" s="1"/>
      <c r="R1054" s="1"/>
      <c r="S1054" s="1"/>
    </row>
    <row r="1055" spans="13:19" x14ac:dyDescent="0.2">
      <c r="M1055" s="1"/>
      <c r="N1055" s="1"/>
      <c r="O1055" s="1"/>
      <c r="P1055" s="1"/>
      <c r="Q1055" s="1"/>
      <c r="R1055" s="1"/>
      <c r="S1055" s="1"/>
    </row>
    <row r="1056" spans="13:19" x14ac:dyDescent="0.2">
      <c r="M1056" s="1"/>
      <c r="N1056" s="1"/>
      <c r="O1056" s="1"/>
      <c r="P1056" s="1"/>
      <c r="Q1056" s="1"/>
      <c r="R1056" s="1"/>
      <c r="S1056" s="1"/>
    </row>
    <row r="1057" spans="13:19" x14ac:dyDescent="0.2">
      <c r="M1057" s="1"/>
      <c r="N1057" s="1"/>
      <c r="O1057" s="1"/>
      <c r="P1057" s="1"/>
      <c r="Q1057" s="1"/>
      <c r="R1057" s="1"/>
      <c r="S1057" s="1"/>
    </row>
    <row r="1058" spans="13:19" x14ac:dyDescent="0.2">
      <c r="M1058" s="1"/>
      <c r="N1058" s="1"/>
      <c r="O1058" s="1"/>
      <c r="P1058" s="1"/>
      <c r="Q1058" s="1"/>
      <c r="R1058" s="1"/>
      <c r="S1058" s="1"/>
    </row>
    <row r="1059" spans="13:19" x14ac:dyDescent="0.2">
      <c r="M1059" s="1"/>
      <c r="N1059" s="1"/>
      <c r="O1059" s="1"/>
      <c r="P1059" s="1"/>
      <c r="Q1059" s="1"/>
      <c r="R1059" s="1"/>
      <c r="S1059" s="1"/>
    </row>
    <row r="1060" spans="13:19" x14ac:dyDescent="0.2">
      <c r="M1060" s="1"/>
      <c r="N1060" s="1"/>
      <c r="O1060" s="1"/>
      <c r="P1060" s="1"/>
      <c r="Q1060" s="1"/>
      <c r="R1060" s="1"/>
      <c r="S1060" s="1"/>
    </row>
    <row r="1061" spans="13:19" x14ac:dyDescent="0.2">
      <c r="M1061" s="1"/>
      <c r="N1061" s="1"/>
      <c r="O1061" s="1"/>
      <c r="P1061" s="1"/>
      <c r="Q1061" s="1"/>
      <c r="R1061" s="1"/>
      <c r="S1061" s="1"/>
    </row>
    <row r="1062" spans="13:19" x14ac:dyDescent="0.2">
      <c r="M1062" s="1"/>
      <c r="N1062" s="1"/>
      <c r="O1062" s="1"/>
      <c r="P1062" s="1"/>
      <c r="Q1062" s="1"/>
      <c r="R1062" s="1"/>
      <c r="S1062" s="1"/>
    </row>
    <row r="1063" spans="13:19" x14ac:dyDescent="0.2">
      <c r="M1063" s="1"/>
      <c r="N1063" s="1"/>
      <c r="O1063" s="1"/>
      <c r="P1063" s="1"/>
      <c r="Q1063" s="1"/>
      <c r="R1063" s="1"/>
      <c r="S1063" s="1"/>
    </row>
    <row r="1064" spans="13:19" x14ac:dyDescent="0.2">
      <c r="M1064" s="1"/>
      <c r="N1064" s="1"/>
      <c r="O1064" s="1"/>
      <c r="P1064" s="1"/>
      <c r="Q1064" s="1"/>
      <c r="R1064" s="1"/>
      <c r="S1064" s="1"/>
    </row>
    <row r="1065" spans="13:19" x14ac:dyDescent="0.2">
      <c r="M1065" s="1"/>
      <c r="N1065" s="1"/>
      <c r="O1065" s="1"/>
      <c r="P1065" s="1"/>
      <c r="Q1065" s="1"/>
      <c r="R1065" s="1"/>
      <c r="S1065" s="1"/>
    </row>
    <row r="1066" spans="13:19" x14ac:dyDescent="0.2">
      <c r="M1066" s="1"/>
      <c r="N1066" s="1"/>
      <c r="O1066" s="1"/>
      <c r="P1066" s="1"/>
      <c r="Q1066" s="1"/>
      <c r="R1066" s="1"/>
      <c r="S1066" s="1"/>
    </row>
    <row r="1067" spans="13:19" x14ac:dyDescent="0.2">
      <c r="M1067" s="1"/>
      <c r="N1067" s="1"/>
      <c r="O1067" s="1"/>
      <c r="P1067" s="1"/>
      <c r="Q1067" s="1"/>
      <c r="R1067" s="1"/>
      <c r="S1067" s="1"/>
    </row>
    <row r="1068" spans="13:19" x14ac:dyDescent="0.2">
      <c r="M1068" s="1"/>
      <c r="N1068" s="1"/>
      <c r="O1068" s="1"/>
      <c r="P1068" s="1"/>
      <c r="Q1068" s="1"/>
      <c r="R1068" s="1"/>
      <c r="S1068" s="1"/>
    </row>
    <row r="1069" spans="13:19" x14ac:dyDescent="0.2">
      <c r="M1069" s="1"/>
      <c r="N1069" s="1"/>
      <c r="O1069" s="1"/>
      <c r="P1069" s="1"/>
      <c r="Q1069" s="1"/>
      <c r="R1069" s="1"/>
      <c r="S1069" s="1"/>
    </row>
    <row r="1070" spans="13:19" x14ac:dyDescent="0.2">
      <c r="M1070" s="1"/>
      <c r="N1070" s="1"/>
      <c r="O1070" s="1"/>
      <c r="P1070" s="1"/>
      <c r="Q1070" s="1"/>
      <c r="R1070" s="1"/>
      <c r="S1070" s="1"/>
    </row>
    <row r="1071" spans="13:19" x14ac:dyDescent="0.2">
      <c r="M1071" s="1"/>
      <c r="N1071" s="1"/>
      <c r="O1071" s="1"/>
      <c r="P1071" s="1"/>
      <c r="Q1071" s="1"/>
      <c r="R1071" s="1"/>
      <c r="S1071" s="1"/>
    </row>
    <row r="1072" spans="13:19" x14ac:dyDescent="0.2">
      <c r="M1072" s="1"/>
      <c r="N1072" s="1"/>
      <c r="O1072" s="1"/>
      <c r="P1072" s="1"/>
      <c r="Q1072" s="1"/>
      <c r="R1072" s="1"/>
      <c r="S1072" s="1"/>
    </row>
    <row r="1073" spans="13:19" x14ac:dyDescent="0.2">
      <c r="M1073" s="1"/>
      <c r="N1073" s="1"/>
      <c r="O1073" s="1"/>
      <c r="P1073" s="1"/>
      <c r="Q1073" s="1"/>
      <c r="R1073" s="1"/>
      <c r="S1073" s="1"/>
    </row>
    <row r="1074" spans="13:19" x14ac:dyDescent="0.2">
      <c r="M1074" s="1"/>
      <c r="N1074" s="1"/>
      <c r="O1074" s="1"/>
      <c r="P1074" s="1"/>
      <c r="Q1074" s="1"/>
      <c r="R1074" s="1"/>
      <c r="S1074" s="1"/>
    </row>
    <row r="1075" spans="13:19" x14ac:dyDescent="0.2">
      <c r="M1075" s="1"/>
      <c r="N1075" s="1"/>
      <c r="O1075" s="1"/>
      <c r="P1075" s="1"/>
      <c r="Q1075" s="1"/>
      <c r="R1075" s="1"/>
      <c r="S1075" s="1"/>
    </row>
    <row r="1076" spans="13:19" x14ac:dyDescent="0.2">
      <c r="M1076" s="1"/>
      <c r="N1076" s="1"/>
      <c r="O1076" s="1"/>
      <c r="P1076" s="1"/>
      <c r="Q1076" s="1"/>
      <c r="R1076" s="1"/>
      <c r="S1076" s="1"/>
    </row>
    <row r="1077" spans="13:19" x14ac:dyDescent="0.2">
      <c r="M1077" s="1"/>
      <c r="N1077" s="1"/>
      <c r="O1077" s="1"/>
      <c r="P1077" s="1"/>
      <c r="Q1077" s="1"/>
      <c r="R1077" s="1"/>
      <c r="S1077" s="1"/>
    </row>
    <row r="1078" spans="13:19" x14ac:dyDescent="0.2">
      <c r="M1078" s="1"/>
      <c r="N1078" s="1"/>
      <c r="O1078" s="1"/>
      <c r="P1078" s="1"/>
      <c r="Q1078" s="1"/>
      <c r="R1078" s="1"/>
      <c r="S1078" s="1"/>
    </row>
    <row r="1079" spans="13:19" x14ac:dyDescent="0.2">
      <c r="M1079" s="1"/>
      <c r="N1079" s="1"/>
      <c r="O1079" s="1"/>
      <c r="P1079" s="1"/>
      <c r="Q1079" s="1"/>
      <c r="R1079" s="1"/>
      <c r="S1079" s="1"/>
    </row>
    <row r="1080" spans="13:19" x14ac:dyDescent="0.2">
      <c r="M1080" s="1"/>
      <c r="N1080" s="1"/>
      <c r="O1080" s="1"/>
      <c r="P1080" s="1"/>
      <c r="Q1080" s="1"/>
      <c r="R1080" s="1"/>
      <c r="S1080" s="1"/>
    </row>
    <row r="1081" spans="13:19" x14ac:dyDescent="0.2">
      <c r="M1081" s="1"/>
      <c r="N1081" s="1"/>
      <c r="O1081" s="1"/>
      <c r="P1081" s="1"/>
      <c r="Q1081" s="1"/>
      <c r="R1081" s="1"/>
      <c r="S1081" s="1"/>
    </row>
    <row r="1082" spans="13:19" x14ac:dyDescent="0.2">
      <c r="M1082" s="1"/>
      <c r="N1082" s="1"/>
      <c r="O1082" s="1"/>
      <c r="P1082" s="1"/>
      <c r="Q1082" s="1"/>
      <c r="R1082" s="1"/>
      <c r="S1082" s="1"/>
    </row>
    <row r="1083" spans="13:19" x14ac:dyDescent="0.2">
      <c r="M1083" s="1"/>
      <c r="N1083" s="1"/>
      <c r="O1083" s="1"/>
      <c r="P1083" s="1"/>
      <c r="Q1083" s="1"/>
      <c r="R1083" s="1"/>
      <c r="S1083" s="1"/>
    </row>
    <row r="1084" spans="13:19" x14ac:dyDescent="0.2">
      <c r="M1084" s="1"/>
      <c r="N1084" s="1"/>
      <c r="O1084" s="1"/>
      <c r="P1084" s="1"/>
      <c r="Q1084" s="1"/>
      <c r="R1084" s="1"/>
      <c r="S1084" s="1"/>
    </row>
    <row r="1085" spans="13:19" x14ac:dyDescent="0.2">
      <c r="M1085" s="1"/>
      <c r="N1085" s="1"/>
      <c r="O1085" s="1"/>
      <c r="P1085" s="1"/>
      <c r="Q1085" s="1"/>
      <c r="R1085" s="1"/>
      <c r="S1085" s="1"/>
    </row>
    <row r="1086" spans="13:19" x14ac:dyDescent="0.2">
      <c r="M1086" s="1"/>
      <c r="N1086" s="1"/>
      <c r="O1086" s="1"/>
      <c r="P1086" s="1"/>
      <c r="Q1086" s="1"/>
      <c r="R1086" s="1"/>
      <c r="S1086" s="1"/>
    </row>
    <row r="1087" spans="13:19" x14ac:dyDescent="0.2">
      <c r="M1087" s="1"/>
      <c r="N1087" s="1"/>
      <c r="O1087" s="1"/>
      <c r="P1087" s="1"/>
      <c r="Q1087" s="1"/>
      <c r="R1087" s="1"/>
      <c r="S1087" s="1"/>
    </row>
    <row r="1088" spans="13:19" x14ac:dyDescent="0.2">
      <c r="M1088" s="1"/>
      <c r="N1088" s="1"/>
      <c r="O1088" s="1"/>
      <c r="P1088" s="1"/>
      <c r="Q1088" s="1"/>
      <c r="R1088" s="1"/>
      <c r="S1088" s="1"/>
    </row>
    <row r="1089" spans="13:19" x14ac:dyDescent="0.2">
      <c r="M1089" s="1"/>
      <c r="N1089" s="1"/>
      <c r="O1089" s="1"/>
      <c r="P1089" s="1"/>
      <c r="Q1089" s="1"/>
      <c r="R1089" s="1"/>
      <c r="S1089" s="1"/>
    </row>
    <row r="1090" spans="13:19" x14ac:dyDescent="0.2">
      <c r="M1090" s="1"/>
      <c r="N1090" s="1"/>
      <c r="O1090" s="1"/>
      <c r="P1090" s="1"/>
      <c r="Q1090" s="1"/>
      <c r="R1090" s="1"/>
      <c r="S1090" s="1"/>
    </row>
    <row r="1091" spans="13:19" x14ac:dyDescent="0.2">
      <c r="M1091" s="1"/>
      <c r="N1091" s="1"/>
      <c r="O1091" s="1"/>
      <c r="P1091" s="1"/>
      <c r="Q1091" s="1"/>
      <c r="R1091" s="1"/>
      <c r="S1091" s="1"/>
    </row>
    <row r="1092" spans="13:19" x14ac:dyDescent="0.2">
      <c r="M1092" s="1"/>
      <c r="N1092" s="1"/>
      <c r="O1092" s="1"/>
      <c r="P1092" s="1"/>
      <c r="Q1092" s="1"/>
      <c r="R1092" s="1"/>
      <c r="S1092" s="1"/>
    </row>
    <row r="1093" spans="13:19" x14ac:dyDescent="0.2">
      <c r="M1093" s="1"/>
      <c r="N1093" s="1"/>
      <c r="O1093" s="1"/>
      <c r="P1093" s="1"/>
      <c r="Q1093" s="1"/>
      <c r="R1093" s="1"/>
      <c r="S1093" s="1"/>
    </row>
    <row r="1094" spans="13:19" x14ac:dyDescent="0.2">
      <c r="M1094" s="1"/>
      <c r="N1094" s="1"/>
      <c r="O1094" s="1"/>
      <c r="P1094" s="1"/>
      <c r="Q1094" s="1"/>
      <c r="R1094" s="1"/>
      <c r="S1094" s="1"/>
    </row>
    <row r="1095" spans="13:19" x14ac:dyDescent="0.2">
      <c r="M1095" s="1"/>
      <c r="N1095" s="1"/>
      <c r="O1095" s="1"/>
      <c r="P1095" s="1"/>
      <c r="Q1095" s="1"/>
      <c r="R1095" s="1"/>
      <c r="S1095" s="1"/>
    </row>
    <row r="1096" spans="13:19" x14ac:dyDescent="0.2">
      <c r="M1096" s="1"/>
      <c r="N1096" s="1"/>
      <c r="O1096" s="1"/>
      <c r="P1096" s="1"/>
      <c r="Q1096" s="1"/>
      <c r="R1096" s="1"/>
      <c r="S1096" s="1"/>
    </row>
    <row r="1097" spans="13:19" x14ac:dyDescent="0.2">
      <c r="M1097" s="1"/>
      <c r="N1097" s="1"/>
      <c r="O1097" s="1"/>
      <c r="P1097" s="1"/>
      <c r="Q1097" s="1"/>
      <c r="R1097" s="1"/>
      <c r="S1097" s="1"/>
    </row>
    <row r="1098" spans="13:19" x14ac:dyDescent="0.2">
      <c r="M1098" s="1"/>
      <c r="N1098" s="1"/>
      <c r="O1098" s="1"/>
      <c r="P1098" s="1"/>
      <c r="Q1098" s="1"/>
      <c r="R1098" s="1"/>
      <c r="S1098" s="1"/>
    </row>
    <row r="1099" spans="13:19" x14ac:dyDescent="0.2">
      <c r="M1099" s="1"/>
      <c r="N1099" s="1"/>
      <c r="O1099" s="1"/>
      <c r="P1099" s="1"/>
      <c r="Q1099" s="1"/>
      <c r="R1099" s="1"/>
      <c r="S1099" s="1"/>
    </row>
    <row r="1100" spans="13:19" x14ac:dyDescent="0.2">
      <c r="M1100" s="1"/>
      <c r="N1100" s="1"/>
      <c r="O1100" s="1"/>
      <c r="P1100" s="1"/>
      <c r="Q1100" s="1"/>
      <c r="R1100" s="1"/>
      <c r="S1100" s="1"/>
    </row>
    <row r="1101" spans="13:19" x14ac:dyDescent="0.2">
      <c r="M1101" s="1"/>
      <c r="N1101" s="1"/>
      <c r="O1101" s="1"/>
      <c r="P1101" s="1"/>
      <c r="Q1101" s="1"/>
      <c r="R1101" s="1"/>
      <c r="S1101" s="1"/>
    </row>
    <row r="1102" spans="13:19" x14ac:dyDescent="0.2">
      <c r="M1102" s="1"/>
      <c r="N1102" s="1"/>
      <c r="O1102" s="1"/>
      <c r="P1102" s="1"/>
      <c r="Q1102" s="1"/>
      <c r="R1102" s="1"/>
      <c r="S1102" s="1"/>
    </row>
    <row r="1103" spans="13:19" x14ac:dyDescent="0.2">
      <c r="M1103" s="1"/>
      <c r="N1103" s="1"/>
      <c r="O1103" s="1"/>
      <c r="P1103" s="1"/>
      <c r="Q1103" s="1"/>
      <c r="R1103" s="1"/>
      <c r="S1103" s="1"/>
    </row>
    <row r="1104" spans="13:19" x14ac:dyDescent="0.2">
      <c r="M1104" s="1"/>
      <c r="N1104" s="1"/>
      <c r="O1104" s="1"/>
      <c r="P1104" s="1"/>
      <c r="Q1104" s="1"/>
      <c r="R1104" s="1"/>
      <c r="S1104" s="1"/>
    </row>
    <row r="1105" spans="13:19" x14ac:dyDescent="0.2">
      <c r="M1105" s="1"/>
      <c r="N1105" s="1"/>
      <c r="O1105" s="1"/>
      <c r="P1105" s="1"/>
      <c r="Q1105" s="1"/>
      <c r="R1105" s="1"/>
      <c r="S1105" s="1"/>
    </row>
    <row r="1106" spans="13:19" x14ac:dyDescent="0.2">
      <c r="M1106" s="1"/>
      <c r="N1106" s="1"/>
      <c r="O1106" s="1"/>
      <c r="P1106" s="1"/>
      <c r="Q1106" s="1"/>
      <c r="R1106" s="1"/>
      <c r="S1106" s="1"/>
    </row>
    <row r="1107" spans="13:19" x14ac:dyDescent="0.2">
      <c r="M1107" s="1"/>
      <c r="N1107" s="1"/>
      <c r="O1107" s="1"/>
      <c r="P1107" s="1"/>
      <c r="Q1107" s="1"/>
      <c r="R1107" s="1"/>
      <c r="S1107" s="1"/>
    </row>
    <row r="1108" spans="13:19" x14ac:dyDescent="0.2">
      <c r="M1108" s="1"/>
      <c r="N1108" s="1"/>
      <c r="O1108" s="1"/>
      <c r="P1108" s="1"/>
      <c r="Q1108" s="1"/>
      <c r="R1108" s="1"/>
      <c r="S1108" s="1"/>
    </row>
    <row r="1109" spans="13:19" x14ac:dyDescent="0.2">
      <c r="M1109" s="1"/>
      <c r="N1109" s="1"/>
      <c r="O1109" s="1"/>
      <c r="P1109" s="1"/>
      <c r="Q1109" s="1"/>
      <c r="R1109" s="1"/>
      <c r="S1109" s="1"/>
    </row>
    <row r="1110" spans="13:19" x14ac:dyDescent="0.2">
      <c r="M1110" s="1"/>
      <c r="N1110" s="1"/>
      <c r="O1110" s="1"/>
      <c r="P1110" s="1"/>
      <c r="Q1110" s="1"/>
      <c r="R1110" s="1"/>
      <c r="S1110" s="1"/>
    </row>
    <row r="1111" spans="13:19" x14ac:dyDescent="0.2">
      <c r="M1111" s="1"/>
      <c r="N1111" s="1"/>
      <c r="O1111" s="1"/>
      <c r="P1111" s="1"/>
      <c r="Q1111" s="1"/>
      <c r="R1111" s="1"/>
      <c r="S1111" s="1"/>
    </row>
    <row r="1112" spans="13:19" x14ac:dyDescent="0.2">
      <c r="M1112" s="1"/>
      <c r="N1112" s="1"/>
      <c r="O1112" s="1"/>
      <c r="P1112" s="1"/>
      <c r="Q1112" s="1"/>
      <c r="R1112" s="1"/>
      <c r="S1112" s="1"/>
    </row>
    <row r="1113" spans="13:19" x14ac:dyDescent="0.2">
      <c r="M1113" s="1"/>
      <c r="N1113" s="1"/>
      <c r="O1113" s="1"/>
      <c r="P1113" s="1"/>
      <c r="Q1113" s="1"/>
      <c r="R1113" s="1"/>
      <c r="S1113" s="1"/>
    </row>
    <row r="1114" spans="13:19" x14ac:dyDescent="0.2">
      <c r="M1114" s="1"/>
      <c r="N1114" s="1"/>
      <c r="O1114" s="1"/>
      <c r="P1114" s="1"/>
      <c r="Q1114" s="1"/>
      <c r="R1114" s="1"/>
      <c r="S1114" s="1"/>
    </row>
    <row r="1115" spans="13:19" x14ac:dyDescent="0.2">
      <c r="M1115" s="1"/>
      <c r="N1115" s="1"/>
      <c r="O1115" s="1"/>
      <c r="P1115" s="1"/>
      <c r="Q1115" s="1"/>
      <c r="R1115" s="1"/>
      <c r="S1115" s="1"/>
    </row>
    <row r="1116" spans="13:19" x14ac:dyDescent="0.2">
      <c r="M1116" s="1"/>
      <c r="N1116" s="1"/>
      <c r="O1116" s="1"/>
      <c r="P1116" s="1"/>
      <c r="Q1116" s="1"/>
      <c r="R1116" s="1"/>
      <c r="S1116" s="1"/>
    </row>
    <row r="1117" spans="13:19" x14ac:dyDescent="0.2">
      <c r="M1117" s="1"/>
      <c r="N1117" s="1"/>
      <c r="O1117" s="1"/>
      <c r="P1117" s="1"/>
      <c r="Q1117" s="1"/>
      <c r="R1117" s="1"/>
      <c r="S1117" s="1"/>
    </row>
    <row r="1118" spans="13:19" x14ac:dyDescent="0.2">
      <c r="M1118" s="1"/>
      <c r="N1118" s="1"/>
      <c r="O1118" s="1"/>
      <c r="P1118" s="1"/>
      <c r="Q1118" s="1"/>
      <c r="R1118" s="1"/>
      <c r="S1118" s="1"/>
    </row>
    <row r="1119" spans="13:19" x14ac:dyDescent="0.2">
      <c r="M1119" s="1"/>
      <c r="N1119" s="1"/>
      <c r="O1119" s="1"/>
      <c r="P1119" s="1"/>
      <c r="Q1119" s="1"/>
      <c r="R1119" s="1"/>
      <c r="S1119" s="1"/>
    </row>
    <row r="1120" spans="13:19" x14ac:dyDescent="0.2">
      <c r="M1120" s="1"/>
      <c r="N1120" s="1"/>
      <c r="O1120" s="1"/>
      <c r="P1120" s="1"/>
      <c r="Q1120" s="1"/>
      <c r="R1120" s="1"/>
      <c r="S1120" s="1"/>
    </row>
    <row r="1121" spans="13:19" x14ac:dyDescent="0.2">
      <c r="M1121" s="1"/>
      <c r="N1121" s="1"/>
      <c r="O1121" s="1"/>
      <c r="P1121" s="1"/>
      <c r="Q1121" s="1"/>
      <c r="R1121" s="1"/>
      <c r="S1121" s="1"/>
    </row>
    <row r="1122" spans="13:19" x14ac:dyDescent="0.2">
      <c r="M1122" s="1"/>
      <c r="N1122" s="1"/>
      <c r="O1122" s="1"/>
      <c r="P1122" s="1"/>
      <c r="Q1122" s="1"/>
      <c r="R1122" s="1"/>
      <c r="S1122" s="1"/>
    </row>
    <row r="1123" spans="13:19" x14ac:dyDescent="0.2">
      <c r="M1123" s="1"/>
      <c r="N1123" s="1"/>
      <c r="O1123" s="1"/>
      <c r="P1123" s="1"/>
      <c r="Q1123" s="1"/>
      <c r="R1123" s="1"/>
      <c r="S1123" s="1"/>
    </row>
    <row r="1124" spans="13:19" x14ac:dyDescent="0.2">
      <c r="M1124" s="1"/>
      <c r="N1124" s="1"/>
      <c r="O1124" s="1"/>
      <c r="P1124" s="1"/>
      <c r="Q1124" s="1"/>
      <c r="R1124" s="1"/>
      <c r="S1124" s="1"/>
    </row>
    <row r="1125" spans="13:19" x14ac:dyDescent="0.2">
      <c r="M1125" s="1"/>
      <c r="N1125" s="1"/>
      <c r="O1125" s="1"/>
      <c r="P1125" s="1"/>
      <c r="Q1125" s="1"/>
      <c r="R1125" s="1"/>
      <c r="S1125" s="1"/>
    </row>
    <row r="1126" spans="13:19" x14ac:dyDescent="0.2">
      <c r="M1126" s="1"/>
      <c r="N1126" s="1"/>
      <c r="O1126" s="1"/>
      <c r="P1126" s="1"/>
      <c r="Q1126" s="1"/>
      <c r="R1126" s="1"/>
      <c r="S1126" s="1"/>
    </row>
    <row r="1127" spans="13:19" x14ac:dyDescent="0.2">
      <c r="M1127" s="1"/>
      <c r="N1127" s="1"/>
      <c r="O1127" s="1"/>
      <c r="P1127" s="1"/>
      <c r="Q1127" s="1"/>
      <c r="R1127" s="1"/>
      <c r="S1127" s="1"/>
    </row>
    <row r="1128" spans="13:19" x14ac:dyDescent="0.2">
      <c r="M1128" s="1"/>
      <c r="N1128" s="1"/>
      <c r="O1128" s="1"/>
      <c r="P1128" s="1"/>
      <c r="Q1128" s="1"/>
      <c r="R1128" s="1"/>
      <c r="S1128" s="1"/>
    </row>
    <row r="1129" spans="13:19" x14ac:dyDescent="0.2">
      <c r="M1129" s="1"/>
      <c r="N1129" s="1"/>
      <c r="O1129" s="1"/>
      <c r="P1129" s="1"/>
      <c r="Q1129" s="1"/>
      <c r="R1129" s="1"/>
      <c r="S1129" s="1"/>
    </row>
    <row r="1130" spans="13:19" x14ac:dyDescent="0.2">
      <c r="M1130" s="1"/>
      <c r="N1130" s="1"/>
      <c r="O1130" s="1"/>
      <c r="P1130" s="1"/>
      <c r="Q1130" s="1"/>
      <c r="R1130" s="1"/>
      <c r="S1130" s="1"/>
    </row>
    <row r="1131" spans="13:19" x14ac:dyDescent="0.2">
      <c r="M1131" s="1"/>
      <c r="N1131" s="1"/>
      <c r="O1131" s="1"/>
      <c r="P1131" s="1"/>
      <c r="Q1131" s="1"/>
      <c r="R1131" s="1"/>
      <c r="S1131" s="1"/>
    </row>
    <row r="1132" spans="13:19" x14ac:dyDescent="0.2">
      <c r="M1132" s="1"/>
      <c r="N1132" s="1"/>
      <c r="O1132" s="1"/>
      <c r="P1132" s="1"/>
      <c r="Q1132" s="1"/>
      <c r="R1132" s="1"/>
      <c r="S1132" s="1"/>
    </row>
    <row r="1133" spans="13:19" x14ac:dyDescent="0.2">
      <c r="M1133" s="1"/>
      <c r="N1133" s="1"/>
      <c r="O1133" s="1"/>
      <c r="P1133" s="1"/>
      <c r="Q1133" s="1"/>
      <c r="R1133" s="1"/>
      <c r="S1133" s="1"/>
    </row>
    <row r="1134" spans="13:19" x14ac:dyDescent="0.2">
      <c r="M1134" s="1"/>
      <c r="N1134" s="1"/>
      <c r="O1134" s="1"/>
      <c r="P1134" s="1"/>
      <c r="Q1134" s="1"/>
      <c r="R1134" s="1"/>
      <c r="S1134" s="1"/>
    </row>
    <row r="1135" spans="13:19" x14ac:dyDescent="0.2">
      <c r="M1135" s="1"/>
      <c r="N1135" s="1"/>
      <c r="O1135" s="1"/>
      <c r="P1135" s="1"/>
      <c r="Q1135" s="1"/>
      <c r="R1135" s="1"/>
      <c r="S1135" s="1"/>
    </row>
    <row r="1136" spans="13:19" x14ac:dyDescent="0.2">
      <c r="M1136" s="1"/>
      <c r="N1136" s="1"/>
      <c r="O1136" s="1"/>
      <c r="P1136" s="1"/>
      <c r="Q1136" s="1"/>
      <c r="R1136" s="1"/>
      <c r="S1136" s="1"/>
    </row>
    <row r="1137" spans="13:19" x14ac:dyDescent="0.2">
      <c r="M1137" s="1"/>
      <c r="N1137" s="1"/>
      <c r="O1137" s="1"/>
      <c r="P1137" s="1"/>
      <c r="Q1137" s="1"/>
      <c r="R1137" s="1"/>
      <c r="S1137" s="1"/>
    </row>
    <row r="1138" spans="13:19" x14ac:dyDescent="0.2">
      <c r="M1138" s="1"/>
      <c r="N1138" s="1"/>
      <c r="O1138" s="1"/>
      <c r="P1138" s="1"/>
      <c r="Q1138" s="1"/>
      <c r="R1138" s="1"/>
      <c r="S1138" s="1"/>
    </row>
    <row r="1139" spans="13:19" x14ac:dyDescent="0.2">
      <c r="M1139" s="1"/>
      <c r="N1139" s="1"/>
      <c r="O1139" s="1"/>
      <c r="P1139" s="1"/>
      <c r="Q1139" s="1"/>
      <c r="R1139" s="1"/>
      <c r="S1139" s="1"/>
    </row>
    <row r="1140" spans="13:19" x14ac:dyDescent="0.2">
      <c r="M1140" s="1"/>
      <c r="N1140" s="1"/>
      <c r="O1140" s="1"/>
      <c r="P1140" s="1"/>
      <c r="Q1140" s="1"/>
      <c r="R1140" s="1"/>
      <c r="S1140" s="1"/>
    </row>
    <row r="1141" spans="13:19" x14ac:dyDescent="0.2">
      <c r="M1141" s="1"/>
      <c r="N1141" s="1"/>
      <c r="O1141" s="1"/>
      <c r="P1141" s="1"/>
      <c r="Q1141" s="1"/>
      <c r="R1141" s="1"/>
      <c r="S1141" s="1"/>
    </row>
    <row r="1142" spans="13:19" x14ac:dyDescent="0.2">
      <c r="M1142" s="1"/>
      <c r="N1142" s="1"/>
      <c r="O1142" s="1"/>
      <c r="P1142" s="1"/>
      <c r="Q1142" s="1"/>
      <c r="R1142" s="1"/>
      <c r="S1142" s="1"/>
    </row>
    <row r="1143" spans="13:19" x14ac:dyDescent="0.2">
      <c r="M1143" s="1"/>
      <c r="N1143" s="1"/>
      <c r="O1143" s="1"/>
      <c r="P1143" s="1"/>
      <c r="Q1143" s="1"/>
      <c r="R1143" s="1"/>
      <c r="S1143" s="1"/>
    </row>
    <row r="1144" spans="13:19" x14ac:dyDescent="0.2">
      <c r="M1144" s="1"/>
      <c r="N1144" s="1"/>
      <c r="O1144" s="1"/>
      <c r="P1144" s="1"/>
      <c r="Q1144" s="1"/>
      <c r="R1144" s="1"/>
      <c r="S1144" s="1"/>
    </row>
    <row r="1145" spans="13:19" x14ac:dyDescent="0.2">
      <c r="M1145" s="1"/>
      <c r="N1145" s="1"/>
      <c r="O1145" s="1"/>
      <c r="P1145" s="1"/>
      <c r="Q1145" s="1"/>
      <c r="R1145" s="1"/>
      <c r="S1145" s="1"/>
    </row>
    <row r="1146" spans="13:19" x14ac:dyDescent="0.2">
      <c r="M1146" s="1"/>
      <c r="N1146" s="1"/>
      <c r="O1146" s="1"/>
      <c r="P1146" s="1"/>
      <c r="Q1146" s="1"/>
      <c r="R1146" s="1"/>
      <c r="S1146" s="1"/>
    </row>
    <row r="1147" spans="13:19" x14ac:dyDescent="0.2">
      <c r="M1147" s="1"/>
      <c r="N1147" s="1"/>
      <c r="O1147" s="1"/>
      <c r="P1147" s="1"/>
      <c r="Q1147" s="1"/>
      <c r="R1147" s="1"/>
      <c r="S1147" s="1"/>
    </row>
    <row r="1148" spans="13:19" x14ac:dyDescent="0.2">
      <c r="M1148" s="1"/>
      <c r="N1148" s="1"/>
      <c r="O1148" s="1"/>
      <c r="P1148" s="1"/>
      <c r="Q1148" s="1"/>
      <c r="R1148" s="1"/>
      <c r="S1148" s="1"/>
    </row>
    <row r="1149" spans="13:19" x14ac:dyDescent="0.2">
      <c r="M1149" s="1"/>
      <c r="N1149" s="1"/>
      <c r="O1149" s="1"/>
      <c r="P1149" s="1"/>
      <c r="Q1149" s="1"/>
      <c r="R1149" s="1"/>
      <c r="S1149" s="1"/>
    </row>
    <row r="1150" spans="13:19" x14ac:dyDescent="0.2">
      <c r="M1150" s="1"/>
      <c r="N1150" s="1"/>
      <c r="O1150" s="1"/>
      <c r="P1150" s="1"/>
      <c r="Q1150" s="1"/>
      <c r="R1150" s="1"/>
      <c r="S1150" s="1"/>
    </row>
    <row r="1151" spans="13:19" x14ac:dyDescent="0.2">
      <c r="M1151" s="1"/>
      <c r="N1151" s="1"/>
      <c r="O1151" s="1"/>
      <c r="P1151" s="1"/>
      <c r="Q1151" s="1"/>
      <c r="R1151" s="1"/>
      <c r="S1151" s="1"/>
    </row>
    <row r="1152" spans="13:19" x14ac:dyDescent="0.2">
      <c r="M1152" s="1"/>
      <c r="N1152" s="1"/>
      <c r="O1152" s="1"/>
      <c r="P1152" s="1"/>
      <c r="Q1152" s="1"/>
      <c r="R1152" s="1"/>
      <c r="S1152" s="1"/>
    </row>
    <row r="1153" spans="13:19" x14ac:dyDescent="0.2">
      <c r="M1153" s="1"/>
      <c r="N1153" s="1"/>
      <c r="O1153" s="1"/>
      <c r="P1153" s="1"/>
      <c r="Q1153" s="1"/>
      <c r="R1153" s="1"/>
      <c r="S1153" s="1"/>
    </row>
    <row r="1154" spans="13:19" x14ac:dyDescent="0.2">
      <c r="M1154" s="1"/>
      <c r="N1154" s="1"/>
      <c r="O1154" s="1"/>
      <c r="P1154" s="1"/>
      <c r="Q1154" s="1"/>
      <c r="R1154" s="1"/>
      <c r="S1154" s="1"/>
    </row>
    <row r="1155" spans="13:19" x14ac:dyDescent="0.2">
      <c r="M1155" s="1"/>
      <c r="N1155" s="1"/>
      <c r="O1155" s="1"/>
      <c r="P1155" s="1"/>
      <c r="Q1155" s="1"/>
      <c r="R1155" s="1"/>
      <c r="S1155" s="1"/>
    </row>
    <row r="1156" spans="13:19" x14ac:dyDescent="0.2">
      <c r="M1156" s="1"/>
      <c r="N1156" s="1"/>
      <c r="O1156" s="1"/>
      <c r="P1156" s="1"/>
      <c r="Q1156" s="1"/>
      <c r="R1156" s="1"/>
      <c r="S1156" s="1"/>
    </row>
    <row r="1157" spans="13:19" x14ac:dyDescent="0.2">
      <c r="M1157" s="1"/>
      <c r="N1157" s="1"/>
      <c r="O1157" s="1"/>
      <c r="P1157" s="1"/>
      <c r="Q1157" s="1"/>
      <c r="R1157" s="1"/>
      <c r="S1157" s="1"/>
    </row>
    <row r="1158" spans="13:19" x14ac:dyDescent="0.2">
      <c r="M1158" s="1"/>
      <c r="N1158" s="1"/>
      <c r="O1158" s="1"/>
      <c r="P1158" s="1"/>
      <c r="Q1158" s="1"/>
      <c r="R1158" s="1"/>
      <c r="S1158" s="1"/>
    </row>
    <row r="1159" spans="13:19" x14ac:dyDescent="0.2">
      <c r="M1159" s="1"/>
      <c r="N1159" s="1"/>
      <c r="O1159" s="1"/>
      <c r="P1159" s="1"/>
      <c r="Q1159" s="1"/>
      <c r="R1159" s="1"/>
      <c r="S1159" s="1"/>
    </row>
    <row r="1160" spans="13:19" x14ac:dyDescent="0.2">
      <c r="M1160" s="1"/>
      <c r="N1160" s="1"/>
      <c r="O1160" s="1"/>
      <c r="P1160" s="1"/>
      <c r="Q1160" s="1"/>
      <c r="R1160" s="1"/>
      <c r="S1160" s="1"/>
    </row>
    <row r="1161" spans="13:19" x14ac:dyDescent="0.2">
      <c r="M1161" s="1"/>
      <c r="N1161" s="1"/>
      <c r="O1161" s="1"/>
      <c r="P1161" s="1"/>
      <c r="Q1161" s="1"/>
      <c r="R1161" s="1"/>
      <c r="S1161" s="1"/>
    </row>
    <row r="1162" spans="13:19" x14ac:dyDescent="0.2">
      <c r="M1162" s="1"/>
      <c r="N1162" s="1"/>
      <c r="O1162" s="1"/>
      <c r="P1162" s="1"/>
      <c r="Q1162" s="1"/>
      <c r="R1162" s="1"/>
      <c r="S1162" s="1"/>
    </row>
    <row r="1163" spans="13:19" x14ac:dyDescent="0.2">
      <c r="M1163" s="1"/>
      <c r="N1163" s="1"/>
      <c r="O1163" s="1"/>
      <c r="P1163" s="1"/>
      <c r="Q1163" s="1"/>
      <c r="R1163" s="1"/>
      <c r="S1163" s="1"/>
    </row>
    <row r="1164" spans="13:19" x14ac:dyDescent="0.2">
      <c r="M1164" s="1"/>
      <c r="N1164" s="1"/>
      <c r="O1164" s="1"/>
      <c r="P1164" s="1"/>
      <c r="Q1164" s="1"/>
      <c r="R1164" s="1"/>
      <c r="S1164" s="1"/>
    </row>
    <row r="1165" spans="13:19" x14ac:dyDescent="0.2">
      <c r="M1165" s="1"/>
      <c r="N1165" s="1"/>
      <c r="O1165" s="1"/>
      <c r="P1165" s="1"/>
      <c r="Q1165" s="1"/>
      <c r="R1165" s="1"/>
      <c r="S1165" s="1"/>
    </row>
    <row r="1166" spans="13:19" x14ac:dyDescent="0.2">
      <c r="M1166" s="1"/>
      <c r="N1166" s="1"/>
      <c r="O1166" s="1"/>
      <c r="P1166" s="1"/>
      <c r="Q1166" s="1"/>
      <c r="R1166" s="1"/>
      <c r="S1166" s="1"/>
    </row>
    <row r="1167" spans="13:19" x14ac:dyDescent="0.2">
      <c r="M1167" s="1"/>
      <c r="N1167" s="1"/>
      <c r="O1167" s="1"/>
      <c r="P1167" s="1"/>
      <c r="Q1167" s="1"/>
      <c r="R1167" s="1"/>
      <c r="S1167" s="1"/>
    </row>
    <row r="1168" spans="13:19" x14ac:dyDescent="0.2">
      <c r="M1168" s="1"/>
      <c r="N1168" s="1"/>
      <c r="O1168" s="1"/>
      <c r="P1168" s="1"/>
      <c r="Q1168" s="1"/>
      <c r="R1168" s="1"/>
      <c r="S1168" s="1"/>
    </row>
    <row r="1169" spans="13:19" x14ac:dyDescent="0.2">
      <c r="M1169" s="1"/>
      <c r="N1169" s="1"/>
      <c r="O1169" s="1"/>
      <c r="P1169" s="1"/>
      <c r="Q1169" s="1"/>
      <c r="R1169" s="1"/>
      <c r="S1169" s="1"/>
    </row>
    <row r="1170" spans="13:19" x14ac:dyDescent="0.2">
      <c r="M1170" s="1"/>
      <c r="N1170" s="1"/>
      <c r="O1170" s="1"/>
      <c r="P1170" s="1"/>
      <c r="Q1170" s="1"/>
      <c r="R1170" s="1"/>
      <c r="S1170" s="1"/>
    </row>
    <row r="1171" spans="13:19" x14ac:dyDescent="0.2">
      <c r="M1171" s="1"/>
      <c r="N1171" s="1"/>
      <c r="O1171" s="1"/>
      <c r="P1171" s="1"/>
      <c r="Q1171" s="1"/>
      <c r="R1171" s="1"/>
      <c r="S1171" s="1"/>
    </row>
    <row r="1172" spans="13:19" x14ac:dyDescent="0.2">
      <c r="M1172" s="1"/>
      <c r="N1172" s="1"/>
      <c r="O1172" s="1"/>
      <c r="P1172" s="1"/>
      <c r="Q1172" s="1"/>
      <c r="R1172" s="1"/>
      <c r="S1172" s="1"/>
    </row>
    <row r="1173" spans="13:19" x14ac:dyDescent="0.2">
      <c r="M1173" s="1"/>
      <c r="N1173" s="1"/>
      <c r="O1173" s="1"/>
      <c r="P1173" s="1"/>
      <c r="Q1173" s="1"/>
      <c r="R1173" s="1"/>
      <c r="S1173" s="1"/>
    </row>
    <row r="1174" spans="13:19" x14ac:dyDescent="0.2">
      <c r="M1174" s="1"/>
      <c r="N1174" s="1"/>
      <c r="O1174" s="1"/>
      <c r="P1174" s="1"/>
      <c r="Q1174" s="1"/>
      <c r="R1174" s="1"/>
      <c r="S1174" s="1"/>
    </row>
    <row r="1175" spans="13:19" x14ac:dyDescent="0.2">
      <c r="M1175" s="1"/>
      <c r="N1175" s="1"/>
      <c r="O1175" s="1"/>
      <c r="P1175" s="1"/>
      <c r="Q1175" s="1"/>
      <c r="R1175" s="1"/>
      <c r="S1175" s="1"/>
    </row>
    <row r="1176" spans="13:19" x14ac:dyDescent="0.2">
      <c r="M1176" s="1"/>
      <c r="N1176" s="1"/>
      <c r="O1176" s="1"/>
      <c r="P1176" s="1"/>
      <c r="Q1176" s="1"/>
      <c r="R1176" s="1"/>
      <c r="S1176" s="1"/>
    </row>
    <row r="1177" spans="13:19" x14ac:dyDescent="0.2">
      <c r="M1177" s="1"/>
      <c r="N1177" s="1"/>
      <c r="O1177" s="1"/>
      <c r="P1177" s="1"/>
      <c r="Q1177" s="1"/>
      <c r="R1177" s="1"/>
      <c r="S1177" s="1"/>
    </row>
    <row r="1178" spans="13:19" x14ac:dyDescent="0.2">
      <c r="M1178" s="1"/>
      <c r="N1178" s="1"/>
      <c r="O1178" s="1"/>
      <c r="P1178" s="1"/>
      <c r="Q1178" s="1"/>
      <c r="R1178" s="1"/>
      <c r="S1178" s="1"/>
    </row>
    <row r="1179" spans="13:19" x14ac:dyDescent="0.2">
      <c r="M1179" s="1"/>
      <c r="N1179" s="1"/>
      <c r="O1179" s="1"/>
      <c r="P1179" s="1"/>
      <c r="Q1179" s="1"/>
      <c r="R1179" s="1"/>
      <c r="S1179" s="1"/>
    </row>
    <row r="1180" spans="13:19" x14ac:dyDescent="0.2">
      <c r="M1180" s="1"/>
      <c r="N1180" s="1"/>
      <c r="O1180" s="1"/>
      <c r="P1180" s="1"/>
      <c r="Q1180" s="1"/>
      <c r="R1180" s="1"/>
      <c r="S1180" s="1"/>
    </row>
    <row r="1181" spans="13:19" x14ac:dyDescent="0.2">
      <c r="M1181" s="1"/>
      <c r="N1181" s="1"/>
      <c r="O1181" s="1"/>
      <c r="P1181" s="1"/>
      <c r="Q1181" s="1"/>
      <c r="R1181" s="1"/>
      <c r="S1181" s="1"/>
    </row>
    <row r="1182" spans="13:19" x14ac:dyDescent="0.2">
      <c r="M1182" s="1"/>
      <c r="N1182" s="1"/>
      <c r="O1182" s="1"/>
      <c r="P1182" s="1"/>
      <c r="Q1182" s="1"/>
      <c r="R1182" s="1"/>
      <c r="S1182" s="1"/>
    </row>
    <row r="1183" spans="13:19" x14ac:dyDescent="0.2">
      <c r="M1183" s="1"/>
      <c r="N1183" s="1"/>
      <c r="O1183" s="1"/>
      <c r="P1183" s="1"/>
      <c r="Q1183" s="1"/>
      <c r="R1183" s="1"/>
      <c r="S1183" s="1"/>
    </row>
    <row r="1184" spans="13:19" x14ac:dyDescent="0.2">
      <c r="M1184" s="1"/>
      <c r="N1184" s="1"/>
      <c r="O1184" s="1"/>
      <c r="P1184" s="1"/>
      <c r="Q1184" s="1"/>
      <c r="R1184" s="1"/>
      <c r="S1184" s="1"/>
    </row>
    <row r="1185" spans="13:19" x14ac:dyDescent="0.2">
      <c r="M1185" s="1"/>
      <c r="N1185" s="1"/>
      <c r="O1185" s="1"/>
      <c r="P1185" s="1"/>
      <c r="Q1185" s="1"/>
      <c r="R1185" s="1"/>
      <c r="S1185" s="1"/>
    </row>
    <row r="1186" spans="13:19" x14ac:dyDescent="0.2">
      <c r="M1186" s="1"/>
      <c r="N1186" s="1"/>
      <c r="O1186" s="1"/>
      <c r="P1186" s="1"/>
      <c r="Q1186" s="1"/>
      <c r="R1186" s="1"/>
      <c r="S1186" s="1"/>
    </row>
    <row r="1187" spans="13:19" x14ac:dyDescent="0.2">
      <c r="M1187" s="1"/>
      <c r="N1187" s="1"/>
      <c r="O1187" s="1"/>
      <c r="P1187" s="1"/>
      <c r="Q1187" s="1"/>
      <c r="R1187" s="1"/>
      <c r="S1187" s="1"/>
    </row>
    <row r="1188" spans="13:19" x14ac:dyDescent="0.2">
      <c r="M1188" s="1"/>
      <c r="N1188" s="1"/>
      <c r="O1188" s="1"/>
      <c r="P1188" s="1"/>
      <c r="Q1188" s="1"/>
      <c r="R1188" s="1"/>
      <c r="S1188" s="1"/>
    </row>
    <row r="1189" spans="13:19" x14ac:dyDescent="0.2">
      <c r="M1189" s="1"/>
      <c r="N1189" s="1"/>
      <c r="O1189" s="1"/>
      <c r="P1189" s="1"/>
      <c r="Q1189" s="1"/>
      <c r="R1189" s="1"/>
      <c r="S1189" s="1"/>
    </row>
    <row r="1190" spans="13:19" x14ac:dyDescent="0.2">
      <c r="M1190" s="1"/>
      <c r="N1190" s="1"/>
      <c r="O1190" s="1"/>
      <c r="P1190" s="1"/>
      <c r="Q1190" s="1"/>
      <c r="R1190" s="1"/>
      <c r="S1190" s="1"/>
    </row>
    <row r="1191" spans="13:19" x14ac:dyDescent="0.2">
      <c r="M1191" s="1"/>
      <c r="N1191" s="1"/>
      <c r="O1191" s="1"/>
      <c r="P1191" s="1"/>
      <c r="Q1191" s="1"/>
      <c r="R1191" s="1"/>
      <c r="S1191" s="1"/>
    </row>
    <row r="1192" spans="13:19" x14ac:dyDescent="0.2">
      <c r="M1192" s="1"/>
      <c r="N1192" s="1"/>
      <c r="O1192" s="1"/>
      <c r="P1192" s="1"/>
      <c r="Q1192" s="1"/>
      <c r="R1192" s="1"/>
      <c r="S1192" s="1"/>
    </row>
    <row r="1193" spans="13:19" x14ac:dyDescent="0.2">
      <c r="M1193" s="1"/>
      <c r="N1193" s="1"/>
      <c r="O1193" s="1"/>
      <c r="P1193" s="1"/>
      <c r="Q1193" s="1"/>
      <c r="R1193" s="1"/>
      <c r="S1193" s="1"/>
    </row>
    <row r="1194" spans="13:19" x14ac:dyDescent="0.2">
      <c r="M1194" s="1"/>
      <c r="N1194" s="1"/>
      <c r="O1194" s="1"/>
      <c r="P1194" s="1"/>
      <c r="Q1194" s="1"/>
      <c r="R1194" s="1"/>
      <c r="S1194" s="1"/>
    </row>
    <row r="1195" spans="13:19" x14ac:dyDescent="0.2">
      <c r="M1195" s="1"/>
      <c r="N1195" s="1"/>
      <c r="O1195" s="1"/>
      <c r="P1195" s="1"/>
      <c r="Q1195" s="1"/>
      <c r="R1195" s="1"/>
      <c r="S1195" s="1"/>
    </row>
    <row r="1196" spans="13:19" x14ac:dyDescent="0.2">
      <c r="M1196" s="1"/>
      <c r="N1196" s="1"/>
      <c r="O1196" s="1"/>
      <c r="P1196" s="1"/>
      <c r="Q1196" s="1"/>
      <c r="R1196" s="1"/>
      <c r="S1196" s="1"/>
    </row>
    <row r="1197" spans="13:19" x14ac:dyDescent="0.2">
      <c r="M1197" s="1"/>
      <c r="N1197" s="1"/>
      <c r="O1197" s="1"/>
      <c r="P1197" s="1"/>
      <c r="Q1197" s="1"/>
      <c r="R1197" s="1"/>
      <c r="S1197" s="1"/>
    </row>
    <row r="1198" spans="13:19" x14ac:dyDescent="0.2">
      <c r="M1198" s="1"/>
      <c r="N1198" s="1"/>
      <c r="O1198" s="1"/>
      <c r="P1198" s="1"/>
      <c r="Q1198" s="1"/>
      <c r="R1198" s="1"/>
      <c r="S1198" s="1"/>
    </row>
    <row r="1199" spans="13:19" x14ac:dyDescent="0.2">
      <c r="M1199" s="1"/>
      <c r="N1199" s="1"/>
      <c r="O1199" s="1"/>
      <c r="P1199" s="1"/>
      <c r="Q1199" s="1"/>
      <c r="R1199" s="1"/>
      <c r="S1199" s="1"/>
    </row>
    <row r="1200" spans="13:19" x14ac:dyDescent="0.2">
      <c r="M1200" s="1"/>
      <c r="N1200" s="1"/>
      <c r="O1200" s="1"/>
      <c r="P1200" s="1"/>
      <c r="Q1200" s="1"/>
      <c r="R1200" s="1"/>
      <c r="S1200" s="1"/>
    </row>
    <row r="1201" spans="13:19" x14ac:dyDescent="0.2">
      <c r="M1201" s="1"/>
      <c r="N1201" s="1"/>
      <c r="O1201" s="1"/>
      <c r="P1201" s="1"/>
      <c r="Q1201" s="1"/>
      <c r="R1201" s="1"/>
      <c r="S1201" s="1"/>
    </row>
    <row r="1202" spans="13:19" x14ac:dyDescent="0.2">
      <c r="M1202" s="1"/>
      <c r="N1202" s="1"/>
      <c r="O1202" s="1"/>
      <c r="P1202" s="1"/>
      <c r="Q1202" s="1"/>
      <c r="R1202" s="1"/>
      <c r="S1202" s="1"/>
    </row>
    <row r="1203" spans="13:19" x14ac:dyDescent="0.2">
      <c r="M1203" s="1"/>
      <c r="N1203" s="1"/>
      <c r="O1203" s="1"/>
      <c r="P1203" s="1"/>
      <c r="Q1203" s="1"/>
      <c r="R1203" s="1"/>
      <c r="S1203" s="1"/>
    </row>
    <row r="1204" spans="13:19" x14ac:dyDescent="0.2">
      <c r="M1204" s="1"/>
      <c r="N1204" s="1"/>
      <c r="O1204" s="1"/>
      <c r="P1204" s="1"/>
      <c r="Q1204" s="1"/>
      <c r="R1204" s="1"/>
      <c r="S1204" s="1"/>
    </row>
    <row r="1205" spans="13:19" x14ac:dyDescent="0.2">
      <c r="M1205" s="1"/>
      <c r="N1205" s="1"/>
      <c r="O1205" s="1"/>
      <c r="P1205" s="1"/>
      <c r="Q1205" s="1"/>
      <c r="R1205" s="1"/>
      <c r="S1205" s="1"/>
    </row>
    <row r="1206" spans="13:19" x14ac:dyDescent="0.2">
      <c r="M1206" s="1"/>
      <c r="N1206" s="1"/>
      <c r="O1206" s="1"/>
      <c r="P1206" s="1"/>
      <c r="Q1206" s="1"/>
      <c r="R1206" s="1"/>
      <c r="S1206" s="1"/>
    </row>
    <row r="1207" spans="13:19" x14ac:dyDescent="0.2">
      <c r="M1207" s="1"/>
      <c r="N1207" s="1"/>
      <c r="O1207" s="1"/>
      <c r="P1207" s="1"/>
      <c r="Q1207" s="1"/>
      <c r="R1207" s="1"/>
      <c r="S1207" s="1"/>
    </row>
    <row r="1208" spans="13:19" x14ac:dyDescent="0.2">
      <c r="M1208" s="1"/>
      <c r="N1208" s="1"/>
      <c r="O1208" s="1"/>
      <c r="P1208" s="1"/>
      <c r="Q1208" s="1"/>
      <c r="R1208" s="1"/>
      <c r="S1208" s="1"/>
    </row>
    <row r="1209" spans="13:19" x14ac:dyDescent="0.2">
      <c r="M1209" s="1"/>
      <c r="N1209" s="1"/>
      <c r="O1209" s="1"/>
      <c r="P1209" s="1"/>
      <c r="Q1209" s="1"/>
      <c r="R1209" s="1"/>
      <c r="S1209" s="1"/>
    </row>
    <row r="1210" spans="13:19" x14ac:dyDescent="0.2">
      <c r="M1210" s="1"/>
      <c r="N1210" s="1"/>
      <c r="O1210" s="1"/>
      <c r="P1210" s="1"/>
      <c r="Q1210" s="1"/>
      <c r="R1210" s="1"/>
      <c r="S1210" s="1"/>
    </row>
    <row r="1211" spans="13:19" x14ac:dyDescent="0.2">
      <c r="M1211" s="1"/>
      <c r="N1211" s="1"/>
      <c r="O1211" s="1"/>
      <c r="P1211" s="1"/>
      <c r="Q1211" s="1"/>
      <c r="R1211" s="1"/>
      <c r="S1211" s="1"/>
    </row>
    <row r="1212" spans="13:19" x14ac:dyDescent="0.2">
      <c r="M1212" s="1"/>
      <c r="N1212" s="1"/>
      <c r="O1212" s="1"/>
      <c r="P1212" s="1"/>
      <c r="Q1212" s="1"/>
      <c r="R1212" s="1"/>
      <c r="S1212" s="1"/>
    </row>
    <row r="1213" spans="13:19" x14ac:dyDescent="0.2">
      <c r="M1213" s="1"/>
      <c r="N1213" s="1"/>
      <c r="O1213" s="1"/>
      <c r="P1213" s="1"/>
      <c r="Q1213" s="1"/>
      <c r="R1213" s="1"/>
      <c r="S1213" s="1"/>
    </row>
    <row r="1214" spans="13:19" x14ac:dyDescent="0.2">
      <c r="M1214" s="1"/>
      <c r="N1214" s="1"/>
      <c r="O1214" s="1"/>
      <c r="P1214" s="1"/>
      <c r="Q1214" s="1"/>
      <c r="R1214" s="1"/>
      <c r="S1214" s="1"/>
    </row>
    <row r="1215" spans="13:19" x14ac:dyDescent="0.2">
      <c r="M1215" s="1"/>
      <c r="N1215" s="1"/>
      <c r="O1215" s="1"/>
      <c r="P1215" s="1"/>
      <c r="Q1215" s="1"/>
      <c r="R1215" s="1"/>
      <c r="S1215" s="1"/>
    </row>
    <row r="1216" spans="13:19" x14ac:dyDescent="0.2">
      <c r="M1216" s="1"/>
      <c r="N1216" s="1"/>
      <c r="O1216" s="1"/>
      <c r="P1216" s="1"/>
      <c r="Q1216" s="1"/>
      <c r="R1216" s="1"/>
      <c r="S1216" s="1"/>
    </row>
    <row r="1217" spans="13:19" x14ac:dyDescent="0.2">
      <c r="M1217" s="1"/>
      <c r="N1217" s="1"/>
      <c r="O1217" s="1"/>
      <c r="P1217" s="1"/>
      <c r="Q1217" s="1"/>
      <c r="R1217" s="1"/>
      <c r="S1217" s="1"/>
    </row>
    <row r="1218" spans="13:19" x14ac:dyDescent="0.2">
      <c r="M1218" s="1"/>
      <c r="N1218" s="1"/>
      <c r="O1218" s="1"/>
      <c r="P1218" s="1"/>
      <c r="Q1218" s="1"/>
      <c r="R1218" s="1"/>
      <c r="S1218" s="1"/>
    </row>
    <row r="1219" spans="13:19" x14ac:dyDescent="0.2">
      <c r="M1219" s="1"/>
      <c r="N1219" s="1"/>
      <c r="O1219" s="1"/>
      <c r="P1219" s="1"/>
      <c r="Q1219" s="1"/>
      <c r="R1219" s="1"/>
      <c r="S1219" s="1"/>
    </row>
    <row r="1220" spans="13:19" x14ac:dyDescent="0.2">
      <c r="M1220" s="1"/>
      <c r="N1220" s="1"/>
      <c r="O1220" s="1"/>
      <c r="P1220" s="1"/>
      <c r="Q1220" s="1"/>
      <c r="R1220" s="1"/>
      <c r="S1220" s="1"/>
    </row>
    <row r="1221" spans="13:19" x14ac:dyDescent="0.2">
      <c r="M1221" s="1"/>
      <c r="N1221" s="1"/>
      <c r="O1221" s="1"/>
      <c r="P1221" s="1"/>
      <c r="Q1221" s="1"/>
      <c r="R1221" s="1"/>
      <c r="S1221" s="1"/>
    </row>
    <row r="1222" spans="13:19" x14ac:dyDescent="0.2">
      <c r="M1222" s="1"/>
      <c r="N1222" s="1"/>
      <c r="O1222" s="1"/>
      <c r="P1222" s="1"/>
      <c r="Q1222" s="1"/>
      <c r="R1222" s="1"/>
      <c r="S1222" s="1"/>
    </row>
    <row r="1223" spans="13:19" x14ac:dyDescent="0.2">
      <c r="M1223" s="1"/>
      <c r="N1223" s="1"/>
      <c r="O1223" s="1"/>
      <c r="P1223" s="1"/>
      <c r="Q1223" s="1"/>
      <c r="R1223" s="1"/>
      <c r="S1223" s="1"/>
    </row>
    <row r="1224" spans="13:19" x14ac:dyDescent="0.2">
      <c r="M1224" s="1"/>
      <c r="N1224" s="1"/>
      <c r="O1224" s="1"/>
      <c r="P1224" s="1"/>
      <c r="Q1224" s="1"/>
      <c r="R1224" s="1"/>
      <c r="S1224" s="1"/>
    </row>
    <row r="1225" spans="13:19" x14ac:dyDescent="0.2">
      <c r="M1225" s="1"/>
      <c r="N1225" s="1"/>
      <c r="O1225" s="1"/>
      <c r="P1225" s="1"/>
      <c r="Q1225" s="1"/>
      <c r="R1225" s="1"/>
      <c r="S1225" s="1"/>
    </row>
    <row r="1226" spans="13:19" x14ac:dyDescent="0.2">
      <c r="M1226" s="1"/>
      <c r="N1226" s="1"/>
      <c r="O1226" s="1"/>
      <c r="P1226" s="1"/>
      <c r="Q1226" s="1"/>
      <c r="R1226" s="1"/>
      <c r="S1226" s="1"/>
    </row>
    <row r="1227" spans="13:19" x14ac:dyDescent="0.2">
      <c r="M1227" s="1"/>
      <c r="N1227" s="1"/>
      <c r="O1227" s="1"/>
      <c r="P1227" s="1"/>
      <c r="Q1227" s="1"/>
      <c r="R1227" s="1"/>
      <c r="S1227" s="1"/>
    </row>
    <row r="1228" spans="13:19" x14ac:dyDescent="0.2">
      <c r="M1228" s="1"/>
      <c r="N1228" s="1"/>
      <c r="O1228" s="1"/>
      <c r="P1228" s="1"/>
      <c r="Q1228" s="1"/>
      <c r="R1228" s="1"/>
      <c r="S1228" s="1"/>
    </row>
    <row r="1229" spans="13:19" x14ac:dyDescent="0.2">
      <c r="M1229" s="1"/>
      <c r="N1229" s="1"/>
      <c r="O1229" s="1"/>
      <c r="P1229" s="1"/>
      <c r="Q1229" s="1"/>
      <c r="R1229" s="1"/>
      <c r="S1229" s="1"/>
    </row>
    <row r="1230" spans="13:19" x14ac:dyDescent="0.2">
      <c r="M1230" s="1"/>
      <c r="N1230" s="1"/>
      <c r="O1230" s="1"/>
      <c r="P1230" s="1"/>
      <c r="Q1230" s="1"/>
      <c r="R1230" s="1"/>
      <c r="S1230" s="1"/>
    </row>
    <row r="1231" spans="13:19" x14ac:dyDescent="0.2">
      <c r="M1231" s="1"/>
      <c r="N1231" s="1"/>
      <c r="O1231" s="1"/>
      <c r="P1231" s="1"/>
      <c r="Q1231" s="1"/>
      <c r="R1231" s="1"/>
      <c r="S1231" s="1"/>
    </row>
    <row r="1232" spans="13:19" x14ac:dyDescent="0.2">
      <c r="M1232" s="1"/>
      <c r="N1232" s="1"/>
      <c r="O1232" s="1"/>
      <c r="P1232" s="1"/>
      <c r="Q1232" s="1"/>
      <c r="R1232" s="1"/>
      <c r="S1232" s="1"/>
    </row>
    <row r="1233" spans="13:19" x14ac:dyDescent="0.2">
      <c r="M1233" s="1"/>
      <c r="N1233" s="1"/>
      <c r="O1233" s="1"/>
      <c r="P1233" s="1"/>
      <c r="Q1233" s="1"/>
      <c r="R1233" s="1"/>
      <c r="S1233" s="1"/>
    </row>
    <row r="1234" spans="13:19" x14ac:dyDescent="0.2">
      <c r="M1234" s="1"/>
      <c r="N1234" s="1"/>
      <c r="O1234" s="1"/>
      <c r="P1234" s="1"/>
      <c r="Q1234" s="1"/>
      <c r="R1234" s="1"/>
      <c r="S1234" s="1"/>
    </row>
    <row r="1235" spans="13:19" x14ac:dyDescent="0.2">
      <c r="M1235" s="1"/>
      <c r="N1235" s="1"/>
      <c r="O1235" s="1"/>
      <c r="P1235" s="1"/>
      <c r="Q1235" s="1"/>
      <c r="R1235" s="1"/>
      <c r="S1235" s="1"/>
    </row>
    <row r="1236" spans="13:19" x14ac:dyDescent="0.2">
      <c r="M1236" s="1"/>
      <c r="N1236" s="1"/>
      <c r="O1236" s="1"/>
      <c r="P1236" s="1"/>
      <c r="Q1236" s="1"/>
      <c r="R1236" s="1"/>
      <c r="S1236" s="1"/>
    </row>
    <row r="1237" spans="13:19" x14ac:dyDescent="0.2">
      <c r="M1237" s="1"/>
      <c r="N1237" s="1"/>
      <c r="O1237" s="1"/>
      <c r="P1237" s="1"/>
      <c r="Q1237" s="1"/>
      <c r="R1237" s="1"/>
      <c r="S1237" s="1"/>
    </row>
    <row r="1238" spans="13:19" x14ac:dyDescent="0.2">
      <c r="M1238" s="1"/>
      <c r="N1238" s="1"/>
      <c r="O1238" s="1"/>
      <c r="P1238" s="1"/>
      <c r="Q1238" s="1"/>
      <c r="R1238" s="1"/>
      <c r="S1238" s="1"/>
    </row>
    <row r="1239" spans="13:19" x14ac:dyDescent="0.2">
      <c r="M1239" s="1"/>
      <c r="N1239" s="1"/>
      <c r="O1239" s="1"/>
      <c r="P1239" s="1"/>
      <c r="Q1239" s="1"/>
      <c r="R1239" s="1"/>
      <c r="S1239" s="1"/>
    </row>
    <row r="1240" spans="13:19" x14ac:dyDescent="0.2">
      <c r="M1240" s="1"/>
      <c r="N1240" s="1"/>
      <c r="O1240" s="1"/>
      <c r="P1240" s="1"/>
      <c r="Q1240" s="1"/>
      <c r="R1240" s="1"/>
      <c r="S1240" s="1"/>
    </row>
    <row r="1241" spans="13:19" x14ac:dyDescent="0.2">
      <c r="M1241" s="1"/>
      <c r="N1241" s="1"/>
      <c r="O1241" s="1"/>
      <c r="P1241" s="1"/>
      <c r="Q1241" s="1"/>
      <c r="R1241" s="1"/>
      <c r="S1241" s="1"/>
    </row>
    <row r="1242" spans="13:19" x14ac:dyDescent="0.2">
      <c r="M1242" s="1"/>
      <c r="N1242" s="1"/>
      <c r="O1242" s="1"/>
      <c r="P1242" s="1"/>
      <c r="Q1242" s="1"/>
      <c r="R1242" s="1"/>
      <c r="S1242" s="1"/>
    </row>
    <row r="1243" spans="13:19" x14ac:dyDescent="0.2">
      <c r="M1243" s="1"/>
      <c r="N1243" s="1"/>
      <c r="O1243" s="1"/>
      <c r="P1243" s="1"/>
      <c r="Q1243" s="1"/>
      <c r="R1243" s="1"/>
      <c r="S1243" s="1"/>
    </row>
    <row r="1244" spans="13:19" x14ac:dyDescent="0.2">
      <c r="M1244" s="1"/>
      <c r="N1244" s="1"/>
      <c r="O1244" s="1"/>
      <c r="P1244" s="1"/>
      <c r="Q1244" s="1"/>
      <c r="R1244" s="1"/>
      <c r="S1244" s="1"/>
    </row>
    <row r="1245" spans="13:19" x14ac:dyDescent="0.2">
      <c r="M1245" s="1"/>
      <c r="N1245" s="1"/>
      <c r="O1245" s="1"/>
      <c r="P1245" s="1"/>
      <c r="Q1245" s="1"/>
      <c r="R1245" s="1"/>
      <c r="S1245" s="1"/>
    </row>
    <row r="1246" spans="13:19" x14ac:dyDescent="0.2">
      <c r="M1246" s="1"/>
      <c r="N1246" s="1"/>
      <c r="O1246" s="1"/>
      <c r="P1246" s="1"/>
      <c r="Q1246" s="1"/>
      <c r="R1246" s="1"/>
      <c r="S1246" s="1"/>
    </row>
    <row r="1247" spans="13:19" x14ac:dyDescent="0.2">
      <c r="M1247" s="1"/>
      <c r="N1247" s="1"/>
      <c r="O1247" s="1"/>
      <c r="P1247" s="1"/>
      <c r="Q1247" s="1"/>
      <c r="R1247" s="1"/>
      <c r="S1247" s="1"/>
    </row>
    <row r="1248" spans="13:19" x14ac:dyDescent="0.2">
      <c r="M1248" s="1"/>
      <c r="N1248" s="1"/>
      <c r="O1248" s="1"/>
      <c r="P1248" s="1"/>
      <c r="Q1248" s="1"/>
      <c r="R1248" s="1"/>
      <c r="S1248" s="1"/>
    </row>
    <row r="1249" spans="13:19" x14ac:dyDescent="0.2">
      <c r="M1249" s="1"/>
      <c r="N1249" s="1"/>
      <c r="O1249" s="1"/>
      <c r="P1249" s="1"/>
      <c r="Q1249" s="1"/>
      <c r="R1249" s="1"/>
      <c r="S1249" s="1"/>
    </row>
    <row r="1250" spans="13:19" x14ac:dyDescent="0.2">
      <c r="M1250" s="1"/>
      <c r="N1250" s="1"/>
      <c r="O1250" s="1"/>
      <c r="P1250" s="1"/>
      <c r="Q1250" s="1"/>
      <c r="R1250" s="1"/>
      <c r="S1250" s="1"/>
    </row>
    <row r="1251" spans="13:19" x14ac:dyDescent="0.2">
      <c r="M1251" s="1"/>
      <c r="N1251" s="1"/>
      <c r="O1251" s="1"/>
      <c r="P1251" s="1"/>
      <c r="Q1251" s="1"/>
      <c r="R1251" s="1"/>
      <c r="S1251" s="1"/>
    </row>
    <row r="1252" spans="13:19" x14ac:dyDescent="0.2">
      <c r="M1252" s="1"/>
      <c r="N1252" s="1"/>
      <c r="O1252" s="1"/>
      <c r="P1252" s="1"/>
      <c r="Q1252" s="1"/>
      <c r="R1252" s="1"/>
      <c r="S1252" s="1"/>
    </row>
    <row r="1253" spans="13:19" x14ac:dyDescent="0.2">
      <c r="M1253" s="1"/>
      <c r="N1253" s="1"/>
      <c r="O1253" s="1"/>
      <c r="P1253" s="1"/>
      <c r="Q1253" s="1"/>
      <c r="R1253" s="1"/>
      <c r="S1253" s="1"/>
    </row>
    <row r="1254" spans="13:19" x14ac:dyDescent="0.2">
      <c r="M1254" s="1"/>
      <c r="N1254" s="1"/>
      <c r="O1254" s="1"/>
      <c r="P1254" s="1"/>
      <c r="Q1254" s="1"/>
      <c r="R1254" s="1"/>
      <c r="S1254" s="1"/>
    </row>
    <row r="1255" spans="13:19" x14ac:dyDescent="0.2">
      <c r="M1255" s="1"/>
      <c r="N1255" s="1"/>
      <c r="O1255" s="1"/>
      <c r="P1255" s="1"/>
      <c r="Q1255" s="1"/>
      <c r="R1255" s="1"/>
      <c r="S1255" s="1"/>
    </row>
    <row r="1256" spans="13:19" x14ac:dyDescent="0.2">
      <c r="M1256" s="1"/>
      <c r="N1256" s="1"/>
      <c r="O1256" s="1"/>
      <c r="P1256" s="1"/>
      <c r="Q1256" s="1"/>
      <c r="R1256" s="1"/>
      <c r="S1256" s="1"/>
    </row>
    <row r="1257" spans="13:19" x14ac:dyDescent="0.2">
      <c r="M1257" s="1"/>
      <c r="N1257" s="1"/>
      <c r="O1257" s="1"/>
      <c r="P1257" s="1"/>
      <c r="Q1257" s="1"/>
      <c r="R1257" s="1"/>
      <c r="S1257" s="1"/>
    </row>
    <row r="1258" spans="13:19" x14ac:dyDescent="0.2">
      <c r="M1258" s="1"/>
      <c r="N1258" s="1"/>
      <c r="O1258" s="1"/>
      <c r="P1258" s="1"/>
      <c r="Q1258" s="1"/>
      <c r="R1258" s="1"/>
      <c r="S1258" s="1"/>
    </row>
    <row r="1259" spans="13:19" x14ac:dyDescent="0.2">
      <c r="M1259" s="1"/>
      <c r="N1259" s="1"/>
      <c r="O1259" s="1"/>
      <c r="P1259" s="1"/>
      <c r="Q1259" s="1"/>
      <c r="R1259" s="1"/>
      <c r="S1259" s="1"/>
    </row>
    <row r="1260" spans="13:19" x14ac:dyDescent="0.2">
      <c r="M1260" s="1"/>
      <c r="N1260" s="1"/>
      <c r="O1260" s="1"/>
      <c r="P1260" s="1"/>
      <c r="Q1260" s="1"/>
      <c r="R1260" s="1"/>
      <c r="S1260" s="1"/>
    </row>
    <row r="1261" spans="13:19" x14ac:dyDescent="0.2">
      <c r="M1261" s="1"/>
      <c r="N1261" s="1"/>
      <c r="O1261" s="1"/>
      <c r="P1261" s="1"/>
      <c r="Q1261" s="1"/>
      <c r="R1261" s="1"/>
      <c r="S1261" s="1"/>
    </row>
    <row r="1262" spans="13:19" x14ac:dyDescent="0.2">
      <c r="M1262" s="1"/>
      <c r="N1262" s="1"/>
      <c r="O1262" s="1"/>
      <c r="P1262" s="1"/>
      <c r="Q1262" s="1"/>
      <c r="R1262" s="1"/>
      <c r="S1262" s="1"/>
    </row>
    <row r="1263" spans="13:19" x14ac:dyDescent="0.2">
      <c r="M1263" s="1"/>
      <c r="N1263" s="1"/>
      <c r="O1263" s="1"/>
      <c r="P1263" s="1"/>
      <c r="Q1263" s="1"/>
      <c r="R1263" s="1"/>
      <c r="S1263" s="1"/>
    </row>
    <row r="1264" spans="13:19" x14ac:dyDescent="0.2">
      <c r="M1264" s="1"/>
      <c r="N1264" s="1"/>
      <c r="O1264" s="1"/>
      <c r="P1264" s="1"/>
      <c r="Q1264" s="1"/>
      <c r="R1264" s="1"/>
      <c r="S1264" s="1"/>
    </row>
    <row r="1265" spans="13:19" x14ac:dyDescent="0.2">
      <c r="M1265" s="1"/>
      <c r="N1265" s="1"/>
      <c r="O1265" s="1"/>
      <c r="P1265" s="1"/>
      <c r="Q1265" s="1"/>
      <c r="R1265" s="1"/>
      <c r="S1265" s="1"/>
    </row>
    <row r="1266" spans="13:19" x14ac:dyDescent="0.2">
      <c r="M1266" s="1"/>
      <c r="N1266" s="1"/>
      <c r="O1266" s="1"/>
      <c r="P1266" s="1"/>
      <c r="Q1266" s="1"/>
      <c r="R1266" s="1"/>
      <c r="S1266" s="1"/>
    </row>
    <row r="1267" spans="13:19" x14ac:dyDescent="0.2">
      <c r="M1267" s="1"/>
      <c r="N1267" s="1"/>
      <c r="O1267" s="1"/>
      <c r="P1267" s="1"/>
      <c r="Q1267" s="1"/>
      <c r="R1267" s="1"/>
      <c r="S1267" s="1"/>
    </row>
    <row r="1268" spans="13:19" x14ac:dyDescent="0.2">
      <c r="M1268" s="1"/>
      <c r="N1268" s="1"/>
      <c r="O1268" s="1"/>
      <c r="P1268" s="1"/>
      <c r="Q1268" s="1"/>
      <c r="R1268" s="1"/>
      <c r="S1268" s="1"/>
    </row>
    <row r="1269" spans="13:19" x14ac:dyDescent="0.2">
      <c r="M1269" s="1"/>
      <c r="N1269" s="1"/>
      <c r="O1269" s="1"/>
      <c r="P1269" s="1"/>
      <c r="Q1269" s="1"/>
      <c r="R1269" s="1"/>
      <c r="S1269" s="1"/>
    </row>
    <row r="1270" spans="13:19" x14ac:dyDescent="0.2">
      <c r="M1270" s="1"/>
      <c r="N1270" s="1"/>
      <c r="O1270" s="1"/>
      <c r="P1270" s="1"/>
      <c r="Q1270" s="1"/>
      <c r="R1270" s="1"/>
      <c r="S1270" s="1"/>
    </row>
    <row r="1271" spans="13:19" x14ac:dyDescent="0.2">
      <c r="M1271" s="1"/>
      <c r="N1271" s="1"/>
      <c r="O1271" s="1"/>
      <c r="P1271" s="1"/>
      <c r="Q1271" s="1"/>
      <c r="R1271" s="1"/>
      <c r="S1271" s="1"/>
    </row>
    <row r="1272" spans="13:19" x14ac:dyDescent="0.2">
      <c r="M1272" s="1"/>
      <c r="N1272" s="1"/>
      <c r="O1272" s="1"/>
      <c r="P1272" s="1"/>
      <c r="Q1272" s="1"/>
      <c r="R1272" s="1"/>
      <c r="S1272" s="1"/>
    </row>
    <row r="1273" spans="13:19" x14ac:dyDescent="0.2">
      <c r="M1273" s="1"/>
      <c r="N1273" s="1"/>
      <c r="O1273" s="1"/>
      <c r="P1273" s="1"/>
      <c r="Q1273" s="1"/>
      <c r="R1273" s="1"/>
      <c r="S1273" s="1"/>
    </row>
    <row r="1274" spans="13:19" x14ac:dyDescent="0.2">
      <c r="M1274" s="1"/>
      <c r="N1274" s="1"/>
      <c r="O1274" s="1"/>
      <c r="P1274" s="1"/>
      <c r="Q1274" s="1"/>
      <c r="R1274" s="1"/>
      <c r="S1274" s="1"/>
    </row>
    <row r="1275" spans="13:19" x14ac:dyDescent="0.2">
      <c r="M1275" s="1"/>
      <c r="N1275" s="1"/>
      <c r="O1275" s="1"/>
      <c r="P1275" s="1"/>
      <c r="Q1275" s="1"/>
      <c r="R1275" s="1"/>
      <c r="S1275" s="1"/>
    </row>
    <row r="1276" spans="13:19" x14ac:dyDescent="0.2">
      <c r="M1276" s="1"/>
      <c r="N1276" s="1"/>
      <c r="O1276" s="1"/>
      <c r="P1276" s="1"/>
      <c r="Q1276" s="1"/>
      <c r="R1276" s="1"/>
      <c r="S1276" s="1"/>
    </row>
    <row r="1277" spans="13:19" x14ac:dyDescent="0.2">
      <c r="M1277" s="1"/>
      <c r="N1277" s="1"/>
      <c r="O1277" s="1"/>
      <c r="P1277" s="1"/>
      <c r="Q1277" s="1"/>
      <c r="R1277" s="1"/>
      <c r="S1277" s="1"/>
    </row>
    <row r="1278" spans="13:19" x14ac:dyDescent="0.2">
      <c r="M1278" s="1"/>
      <c r="N1278" s="1"/>
      <c r="O1278" s="1"/>
      <c r="P1278" s="1"/>
      <c r="Q1278" s="1"/>
      <c r="R1278" s="1"/>
      <c r="S1278" s="1"/>
    </row>
    <row r="1279" spans="13:19" x14ac:dyDescent="0.2">
      <c r="M1279" s="1"/>
      <c r="N1279" s="1"/>
      <c r="O1279" s="1"/>
      <c r="P1279" s="1"/>
      <c r="Q1279" s="1"/>
      <c r="R1279" s="1"/>
      <c r="S1279" s="1"/>
    </row>
    <row r="1280" spans="13:19" x14ac:dyDescent="0.2">
      <c r="M1280" s="1"/>
      <c r="N1280" s="1"/>
      <c r="O1280" s="1"/>
      <c r="P1280" s="1"/>
      <c r="Q1280" s="1"/>
      <c r="R1280" s="1"/>
      <c r="S1280" s="1"/>
    </row>
    <row r="1281" spans="13:19" x14ac:dyDescent="0.2">
      <c r="M1281" s="1"/>
      <c r="N1281" s="1"/>
      <c r="O1281" s="1"/>
      <c r="P1281" s="1"/>
      <c r="Q1281" s="1"/>
      <c r="R1281" s="1"/>
      <c r="S1281" s="1"/>
    </row>
    <row r="1282" spans="13:19" x14ac:dyDescent="0.2">
      <c r="M1282" s="1"/>
      <c r="N1282" s="1"/>
      <c r="O1282" s="1"/>
      <c r="P1282" s="1"/>
      <c r="Q1282" s="1"/>
      <c r="R1282" s="1"/>
      <c r="S1282" s="1"/>
    </row>
    <row r="1283" spans="13:19" x14ac:dyDescent="0.2">
      <c r="M1283" s="1"/>
      <c r="N1283" s="1"/>
      <c r="O1283" s="1"/>
      <c r="P1283" s="1"/>
      <c r="Q1283" s="1"/>
      <c r="R1283" s="1"/>
      <c r="S1283" s="1"/>
    </row>
    <row r="1284" spans="13:19" x14ac:dyDescent="0.2">
      <c r="M1284" s="1"/>
      <c r="N1284" s="1"/>
      <c r="O1284" s="1"/>
      <c r="P1284" s="1"/>
      <c r="Q1284" s="1"/>
      <c r="R1284" s="1"/>
      <c r="S1284" s="1"/>
    </row>
    <row r="1285" spans="13:19" x14ac:dyDescent="0.2">
      <c r="M1285" s="1"/>
      <c r="N1285" s="1"/>
      <c r="O1285" s="1"/>
      <c r="P1285" s="1"/>
      <c r="Q1285" s="1"/>
      <c r="R1285" s="1"/>
      <c r="S1285" s="1"/>
    </row>
    <row r="1286" spans="13:19" x14ac:dyDescent="0.2">
      <c r="M1286" s="1"/>
      <c r="N1286" s="1"/>
      <c r="O1286" s="1"/>
      <c r="P1286" s="1"/>
      <c r="Q1286" s="1"/>
      <c r="R1286" s="1"/>
      <c r="S1286" s="1"/>
    </row>
    <row r="1287" spans="13:19" x14ac:dyDescent="0.2">
      <c r="M1287" s="1"/>
      <c r="N1287" s="1"/>
      <c r="O1287" s="1"/>
      <c r="P1287" s="1"/>
      <c r="Q1287" s="1"/>
      <c r="R1287" s="1"/>
      <c r="S1287" s="1"/>
    </row>
    <row r="1288" spans="13:19" x14ac:dyDescent="0.2">
      <c r="M1288" s="1"/>
      <c r="N1288" s="1"/>
      <c r="O1288" s="1"/>
      <c r="P1288" s="1"/>
      <c r="Q1288" s="1"/>
      <c r="R1288" s="1"/>
      <c r="S1288" s="1"/>
    </row>
    <row r="1289" spans="13:19" x14ac:dyDescent="0.2">
      <c r="M1289" s="1"/>
      <c r="N1289" s="1"/>
      <c r="O1289" s="1"/>
      <c r="P1289" s="1"/>
      <c r="Q1289" s="1"/>
      <c r="R1289" s="1"/>
      <c r="S1289" s="1"/>
    </row>
    <row r="1290" spans="13:19" x14ac:dyDescent="0.2">
      <c r="M1290" s="1"/>
      <c r="N1290" s="1"/>
      <c r="O1290" s="1"/>
      <c r="P1290" s="1"/>
      <c r="Q1290" s="1"/>
      <c r="R1290" s="1"/>
      <c r="S1290" s="1"/>
    </row>
    <row r="1291" spans="13:19" x14ac:dyDescent="0.2">
      <c r="M1291" s="1"/>
      <c r="N1291" s="1"/>
      <c r="O1291" s="1"/>
      <c r="P1291" s="1"/>
      <c r="Q1291" s="1"/>
      <c r="R1291" s="1"/>
      <c r="S1291" s="1"/>
    </row>
    <row r="1292" spans="13:19" x14ac:dyDescent="0.2">
      <c r="M1292" s="1"/>
      <c r="N1292" s="1"/>
      <c r="O1292" s="1"/>
      <c r="P1292" s="1"/>
      <c r="Q1292" s="1"/>
      <c r="R1292" s="1"/>
      <c r="S1292" s="1"/>
    </row>
    <row r="1293" spans="13:19" x14ac:dyDescent="0.2">
      <c r="M1293" s="1"/>
      <c r="N1293" s="1"/>
      <c r="O1293" s="1"/>
      <c r="P1293" s="1"/>
      <c r="Q1293" s="1"/>
      <c r="R1293" s="1"/>
      <c r="S1293" s="1"/>
    </row>
    <row r="1294" spans="13:19" x14ac:dyDescent="0.2">
      <c r="M1294" s="1"/>
      <c r="N1294" s="1"/>
      <c r="O1294" s="1"/>
      <c r="P1294" s="1"/>
      <c r="Q1294" s="1"/>
      <c r="R1294" s="1"/>
      <c r="S1294" s="1"/>
    </row>
    <row r="1295" spans="13:19" x14ac:dyDescent="0.2">
      <c r="M1295" s="1"/>
      <c r="N1295" s="1"/>
      <c r="O1295" s="1"/>
      <c r="P1295" s="1"/>
      <c r="Q1295" s="1"/>
      <c r="R1295" s="1"/>
      <c r="S1295" s="1"/>
    </row>
    <row r="1296" spans="13:19" x14ac:dyDescent="0.2">
      <c r="M1296" s="1"/>
      <c r="N1296" s="1"/>
      <c r="O1296" s="1"/>
      <c r="P1296" s="1"/>
      <c r="Q1296" s="1"/>
      <c r="R1296" s="1"/>
      <c r="S1296" s="1"/>
    </row>
    <row r="1297" spans="13:19" x14ac:dyDescent="0.2">
      <c r="M1297" s="1"/>
      <c r="N1297" s="1"/>
      <c r="O1297" s="1"/>
      <c r="P1297" s="1"/>
      <c r="Q1297" s="1"/>
      <c r="R1297" s="1"/>
      <c r="S1297" s="1"/>
    </row>
    <row r="1298" spans="13:19" x14ac:dyDescent="0.2">
      <c r="M1298" s="1"/>
      <c r="N1298" s="1"/>
      <c r="O1298" s="1"/>
      <c r="P1298" s="1"/>
      <c r="Q1298" s="1"/>
      <c r="R1298" s="1"/>
      <c r="S1298" s="1"/>
    </row>
    <row r="1299" spans="13:19" x14ac:dyDescent="0.2">
      <c r="M1299" s="1"/>
      <c r="N1299" s="1"/>
      <c r="O1299" s="1"/>
      <c r="P1299" s="1"/>
      <c r="Q1299" s="1"/>
      <c r="R1299" s="1"/>
      <c r="S1299" s="1"/>
    </row>
    <row r="1300" spans="13:19" x14ac:dyDescent="0.2">
      <c r="M1300" s="1"/>
      <c r="N1300" s="1"/>
      <c r="O1300" s="1"/>
      <c r="P1300" s="1"/>
      <c r="Q1300" s="1"/>
      <c r="R1300" s="1"/>
      <c r="S1300" s="1"/>
    </row>
    <row r="1301" spans="13:19" x14ac:dyDescent="0.2">
      <c r="M1301" s="1"/>
      <c r="N1301" s="1"/>
      <c r="O1301" s="1"/>
      <c r="P1301" s="1"/>
      <c r="Q1301" s="1"/>
      <c r="R1301" s="1"/>
      <c r="S1301" s="1"/>
    </row>
    <row r="1302" spans="13:19" x14ac:dyDescent="0.2">
      <c r="M1302" s="1"/>
      <c r="N1302" s="1"/>
      <c r="O1302" s="1"/>
      <c r="P1302" s="1"/>
      <c r="Q1302" s="1"/>
      <c r="R1302" s="1"/>
      <c r="S1302" s="1"/>
    </row>
    <row r="1303" spans="13:19" x14ac:dyDescent="0.2">
      <c r="M1303" s="1"/>
      <c r="N1303" s="1"/>
      <c r="O1303" s="1"/>
      <c r="P1303" s="1"/>
      <c r="Q1303" s="1"/>
      <c r="R1303" s="1"/>
      <c r="S1303" s="1"/>
    </row>
    <row r="1304" spans="13:19" x14ac:dyDescent="0.2">
      <c r="M1304" s="1"/>
      <c r="N1304" s="1"/>
      <c r="O1304" s="1"/>
      <c r="P1304" s="1"/>
      <c r="Q1304" s="1"/>
      <c r="R1304" s="1"/>
      <c r="S1304" s="1"/>
    </row>
    <row r="1305" spans="13:19" x14ac:dyDescent="0.2">
      <c r="M1305" s="1"/>
      <c r="N1305" s="1"/>
      <c r="O1305" s="1"/>
      <c r="P1305" s="1"/>
      <c r="Q1305" s="1"/>
      <c r="R1305" s="1"/>
      <c r="S1305" s="1"/>
    </row>
    <row r="1306" spans="13:19" x14ac:dyDescent="0.2">
      <c r="M1306" s="1"/>
      <c r="N1306" s="1"/>
      <c r="O1306" s="1"/>
      <c r="P1306" s="1"/>
      <c r="Q1306" s="1"/>
      <c r="R1306" s="1"/>
      <c r="S1306" s="1"/>
    </row>
    <row r="1307" spans="13:19" x14ac:dyDescent="0.2">
      <c r="M1307" s="1"/>
      <c r="N1307" s="1"/>
      <c r="O1307" s="1"/>
      <c r="P1307" s="1"/>
      <c r="Q1307" s="1"/>
      <c r="R1307" s="1"/>
      <c r="S1307" s="1"/>
    </row>
    <row r="1308" spans="13:19" x14ac:dyDescent="0.2">
      <c r="M1308" s="1"/>
      <c r="N1308" s="1"/>
      <c r="O1308" s="1"/>
      <c r="P1308" s="1"/>
      <c r="Q1308" s="1"/>
      <c r="R1308" s="1"/>
      <c r="S1308" s="1"/>
    </row>
    <row r="1309" spans="13:19" x14ac:dyDescent="0.2">
      <c r="M1309" s="1"/>
      <c r="N1309" s="1"/>
      <c r="O1309" s="1"/>
      <c r="P1309" s="1"/>
      <c r="Q1309" s="1"/>
      <c r="R1309" s="1"/>
      <c r="S1309" s="1"/>
    </row>
    <row r="1310" spans="13:19" x14ac:dyDescent="0.2">
      <c r="M1310" s="1"/>
      <c r="N1310" s="1"/>
      <c r="O1310" s="1"/>
      <c r="P1310" s="1"/>
      <c r="Q1310" s="1"/>
      <c r="R1310" s="1"/>
      <c r="S1310" s="1"/>
    </row>
    <row r="1311" spans="13:19" x14ac:dyDescent="0.2">
      <c r="M1311" s="1"/>
      <c r="N1311" s="1"/>
      <c r="O1311" s="1"/>
      <c r="P1311" s="1"/>
      <c r="Q1311" s="1"/>
      <c r="R1311" s="1"/>
      <c r="S1311" s="1"/>
    </row>
    <row r="1312" spans="13:19" x14ac:dyDescent="0.2">
      <c r="M1312" s="1"/>
      <c r="N1312" s="1"/>
      <c r="O1312" s="1"/>
      <c r="P1312" s="1"/>
      <c r="Q1312" s="1"/>
      <c r="R1312" s="1"/>
      <c r="S1312" s="1"/>
    </row>
    <row r="1313" spans="13:19" x14ac:dyDescent="0.2">
      <c r="M1313" s="1"/>
      <c r="N1313" s="1"/>
      <c r="O1313" s="1"/>
      <c r="P1313" s="1"/>
      <c r="Q1313" s="1"/>
      <c r="R1313" s="1"/>
      <c r="S1313" s="1"/>
    </row>
    <row r="1314" spans="13:19" x14ac:dyDescent="0.2">
      <c r="M1314" s="1"/>
      <c r="N1314" s="1"/>
      <c r="O1314" s="1"/>
      <c r="P1314" s="1"/>
      <c r="Q1314" s="1"/>
      <c r="R1314" s="1"/>
      <c r="S1314" s="1"/>
    </row>
    <row r="1315" spans="13:19" x14ac:dyDescent="0.2">
      <c r="M1315" s="1"/>
      <c r="N1315" s="1"/>
      <c r="O1315" s="1"/>
      <c r="P1315" s="1"/>
      <c r="Q1315" s="1"/>
      <c r="R1315" s="1"/>
      <c r="S1315" s="1"/>
    </row>
    <row r="1316" spans="13:19" x14ac:dyDescent="0.2">
      <c r="M1316" s="1"/>
      <c r="N1316" s="1"/>
      <c r="O1316" s="1"/>
      <c r="P1316" s="1"/>
      <c r="Q1316" s="1"/>
      <c r="R1316" s="1"/>
      <c r="S1316" s="1"/>
    </row>
    <row r="1317" spans="13:19" x14ac:dyDescent="0.2">
      <c r="M1317" s="1"/>
      <c r="N1317" s="1"/>
      <c r="O1317" s="1"/>
      <c r="P1317" s="1"/>
      <c r="Q1317" s="1"/>
      <c r="R1317" s="1"/>
      <c r="S1317" s="1"/>
    </row>
    <row r="1318" spans="13:19" x14ac:dyDescent="0.2">
      <c r="M1318" s="1"/>
      <c r="N1318" s="1"/>
      <c r="O1318" s="1"/>
      <c r="P1318" s="1"/>
      <c r="Q1318" s="1"/>
      <c r="R1318" s="1"/>
      <c r="S1318" s="1"/>
    </row>
    <row r="1319" spans="13:19" x14ac:dyDescent="0.2">
      <c r="M1319" s="1"/>
      <c r="N1319" s="1"/>
      <c r="O1319" s="1"/>
      <c r="P1319" s="1"/>
      <c r="Q1319" s="1"/>
      <c r="R1319" s="1"/>
      <c r="S1319" s="1"/>
    </row>
    <row r="1320" spans="13:19" x14ac:dyDescent="0.2">
      <c r="M1320" s="1"/>
      <c r="N1320" s="1"/>
      <c r="O1320" s="1"/>
      <c r="P1320" s="1"/>
      <c r="Q1320" s="1"/>
      <c r="R1320" s="1"/>
      <c r="S1320" s="1"/>
    </row>
    <row r="1321" spans="13:19" x14ac:dyDescent="0.2">
      <c r="M1321" s="1"/>
      <c r="N1321" s="1"/>
      <c r="O1321" s="1"/>
      <c r="P1321" s="1"/>
      <c r="Q1321" s="1"/>
      <c r="R1321" s="1"/>
      <c r="S1321" s="1"/>
    </row>
    <row r="1322" spans="13:19" x14ac:dyDescent="0.2">
      <c r="M1322" s="1"/>
      <c r="N1322" s="1"/>
      <c r="O1322" s="1"/>
      <c r="P1322" s="1"/>
      <c r="Q1322" s="1"/>
      <c r="R1322" s="1"/>
      <c r="S1322" s="1"/>
    </row>
    <row r="1323" spans="13:19" x14ac:dyDescent="0.2">
      <c r="M1323" s="1"/>
      <c r="N1323" s="1"/>
      <c r="O1323" s="1"/>
      <c r="P1323" s="1"/>
      <c r="Q1323" s="1"/>
      <c r="R1323" s="1"/>
      <c r="S1323" s="1"/>
    </row>
    <row r="1324" spans="13:19" x14ac:dyDescent="0.2">
      <c r="M1324" s="1"/>
      <c r="N1324" s="1"/>
      <c r="O1324" s="1"/>
      <c r="P1324" s="1"/>
      <c r="Q1324" s="1"/>
      <c r="R1324" s="1"/>
      <c r="S1324" s="1"/>
    </row>
    <row r="1325" spans="13:19" x14ac:dyDescent="0.2">
      <c r="M1325" s="1"/>
      <c r="N1325" s="1"/>
      <c r="O1325" s="1"/>
      <c r="P1325" s="1"/>
      <c r="Q1325" s="1"/>
      <c r="R1325" s="1"/>
      <c r="S1325" s="1"/>
    </row>
    <row r="1326" spans="13:19" x14ac:dyDescent="0.2">
      <c r="M1326" s="1"/>
      <c r="N1326" s="1"/>
      <c r="O1326" s="1"/>
      <c r="P1326" s="1"/>
      <c r="Q1326" s="1"/>
      <c r="R1326" s="1"/>
      <c r="S1326" s="1"/>
    </row>
    <row r="1327" spans="13:19" x14ac:dyDescent="0.2">
      <c r="M1327" s="1"/>
      <c r="N1327" s="1"/>
      <c r="O1327" s="1"/>
      <c r="P1327" s="1"/>
      <c r="Q1327" s="1"/>
      <c r="R1327" s="1"/>
      <c r="S1327" s="1"/>
    </row>
    <row r="1328" spans="13:19" x14ac:dyDescent="0.2">
      <c r="M1328" s="1"/>
      <c r="N1328" s="1"/>
      <c r="O1328" s="1"/>
      <c r="P1328" s="1"/>
      <c r="Q1328" s="1"/>
      <c r="R1328" s="1"/>
      <c r="S1328" s="1"/>
    </row>
    <row r="1329" spans="13:19" x14ac:dyDescent="0.2">
      <c r="M1329" s="1"/>
      <c r="N1329" s="1"/>
      <c r="O1329" s="1"/>
      <c r="P1329" s="1"/>
      <c r="Q1329" s="1"/>
      <c r="R1329" s="1"/>
      <c r="S1329" s="1"/>
    </row>
    <row r="1330" spans="13:19" x14ac:dyDescent="0.2">
      <c r="M1330" s="1"/>
      <c r="N1330" s="1"/>
      <c r="O1330" s="1"/>
      <c r="P1330" s="1"/>
      <c r="Q1330" s="1"/>
      <c r="R1330" s="1"/>
      <c r="S1330" s="1"/>
    </row>
    <row r="1331" spans="13:19" x14ac:dyDescent="0.2">
      <c r="M1331" s="1"/>
      <c r="N1331" s="1"/>
      <c r="O1331" s="1"/>
      <c r="P1331" s="1"/>
      <c r="Q1331" s="1"/>
      <c r="R1331" s="1"/>
      <c r="S1331" s="1"/>
    </row>
    <row r="1332" spans="13:19" x14ac:dyDescent="0.2">
      <c r="M1332" s="1"/>
      <c r="N1332" s="1"/>
      <c r="O1332" s="1"/>
      <c r="P1332" s="1"/>
      <c r="Q1332" s="1"/>
      <c r="R1332" s="1"/>
      <c r="S1332" s="1"/>
    </row>
    <row r="1333" spans="13:19" x14ac:dyDescent="0.2">
      <c r="M1333" s="1"/>
      <c r="N1333" s="1"/>
      <c r="O1333" s="1"/>
      <c r="P1333" s="1"/>
      <c r="Q1333" s="1"/>
      <c r="R1333" s="1"/>
      <c r="S1333" s="1"/>
    </row>
    <row r="1334" spans="13:19" x14ac:dyDescent="0.2">
      <c r="M1334" s="1"/>
      <c r="N1334" s="1"/>
      <c r="O1334" s="1"/>
      <c r="P1334" s="1"/>
      <c r="Q1334" s="1"/>
      <c r="R1334" s="1"/>
      <c r="S1334" s="1"/>
    </row>
    <row r="1335" spans="13:19" x14ac:dyDescent="0.2">
      <c r="M1335" s="1"/>
      <c r="N1335" s="1"/>
      <c r="O1335" s="1"/>
      <c r="P1335" s="1"/>
      <c r="Q1335" s="1"/>
      <c r="R1335" s="1"/>
      <c r="S1335" s="1"/>
    </row>
    <row r="1336" spans="13:19" x14ac:dyDescent="0.2">
      <c r="M1336" s="1"/>
      <c r="N1336" s="1"/>
      <c r="O1336" s="1"/>
      <c r="P1336" s="1"/>
      <c r="Q1336" s="1"/>
      <c r="R1336" s="1"/>
      <c r="S1336" s="1"/>
    </row>
    <row r="1337" spans="13:19" x14ac:dyDescent="0.2">
      <c r="M1337" s="1"/>
      <c r="N1337" s="1"/>
      <c r="O1337" s="1"/>
      <c r="P1337" s="1"/>
      <c r="Q1337" s="1"/>
      <c r="R1337" s="1"/>
      <c r="S1337" s="1"/>
    </row>
    <row r="1338" spans="13:19" x14ac:dyDescent="0.2">
      <c r="M1338" s="1"/>
      <c r="N1338" s="1"/>
      <c r="O1338" s="1"/>
      <c r="P1338" s="1"/>
      <c r="Q1338" s="1"/>
      <c r="R1338" s="1"/>
      <c r="S1338" s="1"/>
    </row>
    <row r="1339" spans="13:19" x14ac:dyDescent="0.2">
      <c r="M1339" s="1"/>
      <c r="N1339" s="1"/>
      <c r="O1339" s="1"/>
      <c r="P1339" s="1"/>
      <c r="Q1339" s="1"/>
      <c r="R1339" s="1"/>
      <c r="S1339" s="1"/>
    </row>
    <row r="1340" spans="13:19" x14ac:dyDescent="0.2">
      <c r="M1340" s="1"/>
      <c r="N1340" s="1"/>
      <c r="O1340" s="1"/>
      <c r="P1340" s="1"/>
      <c r="Q1340" s="1"/>
      <c r="R1340" s="1"/>
      <c r="S1340" s="1"/>
    </row>
    <row r="1341" spans="13:19" x14ac:dyDescent="0.2">
      <c r="M1341" s="1"/>
      <c r="N1341" s="1"/>
      <c r="O1341" s="1"/>
      <c r="P1341" s="1"/>
      <c r="Q1341" s="1"/>
      <c r="R1341" s="1"/>
      <c r="S1341" s="1"/>
    </row>
    <row r="1342" spans="13:19" x14ac:dyDescent="0.2">
      <c r="M1342" s="1"/>
      <c r="N1342" s="1"/>
      <c r="O1342" s="1"/>
      <c r="P1342" s="1"/>
      <c r="Q1342" s="1"/>
      <c r="R1342" s="1"/>
      <c r="S1342" s="1"/>
    </row>
    <row r="1343" spans="13:19" x14ac:dyDescent="0.2">
      <c r="M1343" s="1"/>
      <c r="N1343" s="1"/>
      <c r="O1343" s="1"/>
      <c r="P1343" s="1"/>
      <c r="Q1343" s="1"/>
      <c r="R1343" s="1"/>
      <c r="S1343" s="1"/>
    </row>
    <row r="1344" spans="13:19" x14ac:dyDescent="0.2">
      <c r="M1344" s="1"/>
      <c r="N1344" s="1"/>
      <c r="O1344" s="1"/>
      <c r="P1344" s="1"/>
      <c r="Q1344" s="1"/>
      <c r="R1344" s="1"/>
      <c r="S1344" s="1"/>
    </row>
    <row r="1345" spans="13:19" x14ac:dyDescent="0.2">
      <c r="M1345" s="1"/>
      <c r="N1345" s="1"/>
      <c r="O1345" s="1"/>
      <c r="P1345" s="1"/>
      <c r="Q1345" s="1"/>
      <c r="R1345" s="1"/>
      <c r="S1345" s="1"/>
    </row>
    <row r="1346" spans="13:19" x14ac:dyDescent="0.2">
      <c r="M1346" s="1"/>
      <c r="N1346" s="1"/>
      <c r="O1346" s="1"/>
      <c r="P1346" s="1"/>
      <c r="Q1346" s="1"/>
      <c r="R1346" s="1"/>
      <c r="S1346" s="1"/>
    </row>
    <row r="1347" spans="13:19" x14ac:dyDescent="0.2">
      <c r="M1347" s="1"/>
      <c r="N1347" s="1"/>
      <c r="O1347" s="1"/>
      <c r="P1347" s="1"/>
      <c r="Q1347" s="1"/>
      <c r="R1347" s="1"/>
      <c r="S1347" s="1"/>
    </row>
    <row r="1348" spans="13:19" x14ac:dyDescent="0.2">
      <c r="M1348" s="1"/>
      <c r="N1348" s="1"/>
      <c r="O1348" s="1"/>
      <c r="P1348" s="1"/>
      <c r="Q1348" s="1"/>
      <c r="R1348" s="1"/>
      <c r="S1348" s="1"/>
    </row>
    <row r="1349" spans="13:19" x14ac:dyDescent="0.2">
      <c r="M1349" s="1"/>
      <c r="N1349" s="1"/>
      <c r="O1349" s="1"/>
      <c r="P1349" s="1"/>
      <c r="Q1349" s="1"/>
      <c r="R1349" s="1"/>
      <c r="S1349" s="1"/>
    </row>
    <row r="1350" spans="13:19" x14ac:dyDescent="0.2">
      <c r="M1350" s="1"/>
      <c r="N1350" s="1"/>
      <c r="O1350" s="1"/>
      <c r="P1350" s="1"/>
      <c r="Q1350" s="1"/>
      <c r="R1350" s="1"/>
      <c r="S1350" s="1"/>
    </row>
    <row r="1351" spans="13:19" x14ac:dyDescent="0.2">
      <c r="M1351" s="1"/>
      <c r="N1351" s="1"/>
      <c r="O1351" s="1"/>
      <c r="P1351" s="1"/>
      <c r="Q1351" s="1"/>
      <c r="R1351" s="1"/>
      <c r="S1351" s="1"/>
    </row>
    <row r="1352" spans="13:19" x14ac:dyDescent="0.2">
      <c r="M1352" s="1"/>
      <c r="N1352" s="1"/>
      <c r="O1352" s="1"/>
      <c r="P1352" s="1"/>
      <c r="Q1352" s="1"/>
      <c r="R1352" s="1"/>
      <c r="S1352" s="1"/>
    </row>
    <row r="1353" spans="13:19" x14ac:dyDescent="0.2">
      <c r="M1353" s="1"/>
      <c r="N1353" s="1"/>
      <c r="O1353" s="1"/>
      <c r="P1353" s="1"/>
      <c r="Q1353" s="1"/>
      <c r="R1353" s="1"/>
      <c r="S1353" s="1"/>
    </row>
    <row r="1354" spans="13:19" x14ac:dyDescent="0.2">
      <c r="M1354" s="1"/>
      <c r="N1354" s="1"/>
      <c r="O1354" s="1"/>
      <c r="P1354" s="1"/>
      <c r="Q1354" s="1"/>
      <c r="R1354" s="1"/>
      <c r="S1354" s="1"/>
    </row>
    <row r="1355" spans="13:19" x14ac:dyDescent="0.2">
      <c r="M1355" s="1"/>
      <c r="N1355" s="1"/>
      <c r="O1355" s="1"/>
      <c r="P1355" s="1"/>
      <c r="Q1355" s="1"/>
      <c r="R1355" s="1"/>
      <c r="S1355" s="1"/>
    </row>
    <row r="1356" spans="13:19" x14ac:dyDescent="0.2">
      <c r="M1356" s="1"/>
      <c r="N1356" s="1"/>
      <c r="O1356" s="1"/>
      <c r="P1356" s="1"/>
      <c r="Q1356" s="1"/>
      <c r="R1356" s="1"/>
      <c r="S1356" s="1"/>
    </row>
    <row r="1357" spans="13:19" x14ac:dyDescent="0.2">
      <c r="M1357" s="1"/>
      <c r="N1357" s="1"/>
      <c r="O1357" s="1"/>
      <c r="P1357" s="1"/>
      <c r="Q1357" s="1"/>
      <c r="R1357" s="1"/>
      <c r="S1357" s="1"/>
    </row>
    <row r="1358" spans="13:19" x14ac:dyDescent="0.2">
      <c r="M1358" s="1"/>
      <c r="N1358" s="1"/>
      <c r="O1358" s="1"/>
      <c r="P1358" s="1"/>
      <c r="Q1358" s="1"/>
      <c r="R1358" s="1"/>
      <c r="S1358" s="1"/>
    </row>
    <row r="1359" spans="13:19" x14ac:dyDescent="0.2">
      <c r="M1359" s="1"/>
      <c r="N1359" s="1"/>
      <c r="O1359" s="1"/>
      <c r="P1359" s="1"/>
      <c r="Q1359" s="1"/>
      <c r="R1359" s="1"/>
      <c r="S1359" s="1"/>
    </row>
    <row r="1360" spans="13:19" x14ac:dyDescent="0.2">
      <c r="M1360" s="1"/>
      <c r="N1360" s="1"/>
      <c r="O1360" s="1"/>
      <c r="P1360" s="1"/>
      <c r="Q1360" s="1"/>
      <c r="R1360" s="1"/>
      <c r="S1360" s="1"/>
    </row>
    <row r="1361" spans="13:19" x14ac:dyDescent="0.2">
      <c r="M1361" s="1"/>
      <c r="N1361" s="1"/>
      <c r="O1361" s="1"/>
      <c r="P1361" s="1"/>
      <c r="Q1361" s="1"/>
      <c r="R1361" s="1"/>
      <c r="S1361" s="1"/>
    </row>
    <row r="1362" spans="13:19" x14ac:dyDescent="0.2">
      <c r="M1362" s="1"/>
      <c r="N1362" s="1"/>
      <c r="O1362" s="1"/>
      <c r="P1362" s="1"/>
      <c r="Q1362" s="1"/>
      <c r="R1362" s="1"/>
      <c r="S1362" s="1"/>
    </row>
    <row r="1363" spans="13:19" x14ac:dyDescent="0.2">
      <c r="M1363" s="1"/>
      <c r="N1363" s="1"/>
      <c r="O1363" s="1"/>
      <c r="P1363" s="1"/>
      <c r="Q1363" s="1"/>
      <c r="R1363" s="1"/>
      <c r="S1363" s="1"/>
    </row>
    <row r="1364" spans="13:19" x14ac:dyDescent="0.2">
      <c r="M1364" s="1"/>
      <c r="N1364" s="1"/>
      <c r="O1364" s="1"/>
      <c r="P1364" s="1"/>
      <c r="Q1364" s="1"/>
      <c r="R1364" s="1"/>
      <c r="S1364" s="1"/>
    </row>
    <row r="1365" spans="13:19" x14ac:dyDescent="0.2">
      <c r="M1365" s="1"/>
      <c r="N1365" s="1"/>
      <c r="O1365" s="1"/>
      <c r="P1365" s="1"/>
      <c r="Q1365" s="1"/>
      <c r="R1365" s="1"/>
      <c r="S1365" s="1"/>
    </row>
    <row r="1366" spans="13:19" x14ac:dyDescent="0.2">
      <c r="M1366" s="1"/>
      <c r="N1366" s="1"/>
      <c r="O1366" s="1"/>
      <c r="P1366" s="1"/>
      <c r="Q1366" s="1"/>
      <c r="R1366" s="1"/>
      <c r="S1366" s="1"/>
    </row>
    <row r="1367" spans="13:19" x14ac:dyDescent="0.2">
      <c r="M1367" s="1"/>
      <c r="N1367" s="1"/>
      <c r="O1367" s="1"/>
      <c r="P1367" s="1"/>
      <c r="Q1367" s="1"/>
      <c r="R1367" s="1"/>
      <c r="S1367" s="1"/>
    </row>
    <row r="1368" spans="13:19" x14ac:dyDescent="0.2">
      <c r="M1368" s="1"/>
      <c r="N1368" s="1"/>
      <c r="O1368" s="1"/>
      <c r="P1368" s="1"/>
      <c r="Q1368" s="1"/>
      <c r="R1368" s="1"/>
      <c r="S1368" s="1"/>
    </row>
    <row r="1369" spans="13:19" x14ac:dyDescent="0.2">
      <c r="M1369" s="1"/>
      <c r="N1369" s="1"/>
      <c r="O1369" s="1"/>
      <c r="P1369" s="1"/>
      <c r="Q1369" s="1"/>
      <c r="R1369" s="1"/>
      <c r="S1369" s="1"/>
    </row>
    <row r="1370" spans="13:19" x14ac:dyDescent="0.2">
      <c r="M1370" s="1"/>
      <c r="N1370" s="1"/>
      <c r="O1370" s="1"/>
      <c r="P1370" s="1"/>
      <c r="Q1370" s="1"/>
      <c r="R1370" s="1"/>
      <c r="S1370" s="1"/>
    </row>
    <row r="1371" spans="13:19" x14ac:dyDescent="0.2">
      <c r="M1371" s="1"/>
      <c r="N1371" s="1"/>
      <c r="O1371" s="1"/>
      <c r="P1371" s="1"/>
      <c r="Q1371" s="1"/>
      <c r="R1371" s="1"/>
      <c r="S1371" s="1"/>
    </row>
    <row r="1372" spans="13:19" x14ac:dyDescent="0.2">
      <c r="M1372" s="1"/>
      <c r="N1372" s="1"/>
      <c r="O1372" s="1"/>
      <c r="P1372" s="1"/>
      <c r="Q1372" s="1"/>
      <c r="R1372" s="1"/>
      <c r="S1372" s="1"/>
    </row>
    <row r="1373" spans="13:19" x14ac:dyDescent="0.2">
      <c r="M1373" s="1"/>
      <c r="N1373" s="1"/>
      <c r="O1373" s="1"/>
      <c r="P1373" s="1"/>
      <c r="Q1373" s="1"/>
      <c r="R1373" s="1"/>
      <c r="S1373" s="1"/>
    </row>
    <row r="1374" spans="13:19" x14ac:dyDescent="0.2">
      <c r="M1374" s="1"/>
      <c r="N1374" s="1"/>
      <c r="O1374" s="1"/>
      <c r="P1374" s="1"/>
      <c r="Q1374" s="1"/>
      <c r="R1374" s="1"/>
      <c r="S1374" s="1"/>
    </row>
    <row r="1375" spans="13:19" x14ac:dyDescent="0.2">
      <c r="M1375" s="1"/>
      <c r="N1375" s="1"/>
      <c r="O1375" s="1"/>
      <c r="P1375" s="1"/>
      <c r="Q1375" s="1"/>
      <c r="R1375" s="1"/>
      <c r="S1375" s="1"/>
    </row>
    <row r="1376" spans="13:19" x14ac:dyDescent="0.2">
      <c r="M1376" s="1"/>
      <c r="N1376" s="1"/>
      <c r="O1376" s="1"/>
      <c r="P1376" s="1"/>
      <c r="Q1376" s="1"/>
      <c r="R1376" s="1"/>
      <c r="S1376" s="1"/>
    </row>
    <row r="1377" spans="13:19" x14ac:dyDescent="0.2">
      <c r="M1377" s="1"/>
      <c r="N1377" s="1"/>
      <c r="O1377" s="1"/>
      <c r="P1377" s="1"/>
      <c r="Q1377" s="1"/>
      <c r="R1377" s="1"/>
      <c r="S1377" s="1"/>
    </row>
    <row r="1378" spans="13:19" x14ac:dyDescent="0.2">
      <c r="M1378" s="1"/>
      <c r="N1378" s="1"/>
      <c r="O1378" s="1"/>
      <c r="P1378" s="1"/>
      <c r="Q1378" s="1"/>
      <c r="R1378" s="1"/>
      <c r="S1378" s="1"/>
    </row>
    <row r="1379" spans="13:19" x14ac:dyDescent="0.2">
      <c r="M1379" s="1"/>
      <c r="N1379" s="1"/>
      <c r="O1379" s="1"/>
      <c r="P1379" s="1"/>
      <c r="Q1379" s="1"/>
      <c r="R1379" s="1"/>
      <c r="S1379" s="1"/>
    </row>
    <row r="1380" spans="13:19" x14ac:dyDescent="0.2">
      <c r="M1380" s="1"/>
      <c r="N1380" s="1"/>
      <c r="O1380" s="1"/>
      <c r="P1380" s="1"/>
      <c r="Q1380" s="1"/>
      <c r="R1380" s="1"/>
      <c r="S1380" s="1"/>
    </row>
    <row r="1381" spans="13:19" x14ac:dyDescent="0.2">
      <c r="M1381" s="1"/>
      <c r="N1381" s="1"/>
      <c r="O1381" s="1"/>
      <c r="P1381" s="1"/>
      <c r="Q1381" s="1"/>
      <c r="R1381" s="1"/>
      <c r="S1381" s="1"/>
    </row>
    <row r="1382" spans="13:19" x14ac:dyDescent="0.2">
      <c r="M1382" s="1"/>
      <c r="N1382" s="1"/>
      <c r="O1382" s="1"/>
      <c r="P1382" s="1"/>
      <c r="Q1382" s="1"/>
      <c r="R1382" s="1"/>
      <c r="S1382" s="1"/>
    </row>
    <row r="1383" spans="13:19" x14ac:dyDescent="0.2">
      <c r="M1383" s="1"/>
      <c r="N1383" s="1"/>
      <c r="O1383" s="1"/>
      <c r="P1383" s="1"/>
      <c r="Q1383" s="1"/>
      <c r="R1383" s="1"/>
      <c r="S1383" s="1"/>
    </row>
    <row r="1384" spans="13:19" x14ac:dyDescent="0.2">
      <c r="M1384" s="1"/>
      <c r="N1384" s="1"/>
      <c r="O1384" s="1"/>
      <c r="P1384" s="1"/>
      <c r="Q1384" s="1"/>
      <c r="R1384" s="1"/>
      <c r="S1384" s="1"/>
    </row>
    <row r="1385" spans="13:19" x14ac:dyDescent="0.2">
      <c r="M1385" s="1"/>
      <c r="N1385" s="1"/>
      <c r="O1385" s="1"/>
      <c r="P1385" s="1"/>
      <c r="Q1385" s="1"/>
      <c r="R1385" s="1"/>
      <c r="S1385" s="1"/>
    </row>
    <row r="1386" spans="13:19" x14ac:dyDescent="0.2">
      <c r="M1386" s="1"/>
      <c r="N1386" s="1"/>
      <c r="O1386" s="1"/>
      <c r="P1386" s="1"/>
      <c r="Q1386" s="1"/>
      <c r="R1386" s="1"/>
      <c r="S1386" s="1"/>
    </row>
    <row r="1387" spans="13:19" x14ac:dyDescent="0.2">
      <c r="M1387" s="1"/>
      <c r="N1387" s="1"/>
      <c r="O1387" s="1"/>
      <c r="P1387" s="1"/>
      <c r="Q1387" s="1"/>
      <c r="R1387" s="1"/>
      <c r="S1387" s="1"/>
    </row>
    <row r="1388" spans="13:19" x14ac:dyDescent="0.2">
      <c r="M1388" s="1"/>
      <c r="N1388" s="1"/>
      <c r="O1388" s="1"/>
      <c r="P1388" s="1"/>
      <c r="Q1388" s="1"/>
      <c r="R1388" s="1"/>
      <c r="S1388" s="1"/>
    </row>
    <row r="1389" spans="13:19" x14ac:dyDescent="0.2">
      <c r="M1389" s="1"/>
      <c r="N1389" s="1"/>
      <c r="O1389" s="1"/>
      <c r="P1389" s="1"/>
      <c r="Q1389" s="1"/>
      <c r="R1389" s="1"/>
      <c r="S1389" s="1"/>
    </row>
    <row r="1390" spans="13:19" x14ac:dyDescent="0.2">
      <c r="M1390" s="1"/>
      <c r="N1390" s="1"/>
      <c r="O1390" s="1"/>
      <c r="P1390" s="1"/>
      <c r="Q1390" s="1"/>
      <c r="R1390" s="1"/>
      <c r="S1390" s="1"/>
    </row>
    <row r="1391" spans="13:19" x14ac:dyDescent="0.2">
      <c r="M1391" s="1"/>
      <c r="N1391" s="1"/>
      <c r="O1391" s="1"/>
      <c r="P1391" s="1"/>
      <c r="Q1391" s="1"/>
      <c r="R1391" s="1"/>
      <c r="S1391" s="1"/>
    </row>
    <row r="1392" spans="13:19" x14ac:dyDescent="0.2">
      <c r="M1392" s="1"/>
      <c r="N1392" s="1"/>
      <c r="O1392" s="1"/>
      <c r="P1392" s="1"/>
      <c r="Q1392" s="1"/>
      <c r="R1392" s="1"/>
      <c r="S1392" s="1"/>
    </row>
  </sheetData>
  <mergeCells count="32">
    <mergeCell ref="D65:L65"/>
    <mergeCell ref="D66:L66"/>
    <mergeCell ref="B72:L73"/>
    <mergeCell ref="B74:L75"/>
    <mergeCell ref="D44:L44"/>
    <mergeCell ref="D45:L45"/>
    <mergeCell ref="D51:L51"/>
    <mergeCell ref="D52:L52"/>
    <mergeCell ref="D58:L58"/>
    <mergeCell ref="D59:L59"/>
    <mergeCell ref="D24:L24"/>
    <mergeCell ref="D30:L30"/>
    <mergeCell ref="D31:L31"/>
    <mergeCell ref="D37:L37"/>
    <mergeCell ref="D38:L38"/>
    <mergeCell ref="D40:L40"/>
    <mergeCell ref="B8:D8"/>
    <mergeCell ref="B9:L9"/>
    <mergeCell ref="B10:C10"/>
    <mergeCell ref="D16:L16"/>
    <mergeCell ref="D17:L17"/>
    <mergeCell ref="D23:L23"/>
    <mergeCell ref="B2:L2"/>
    <mergeCell ref="B3:L3"/>
    <mergeCell ref="B4:L4"/>
    <mergeCell ref="B5:L5"/>
    <mergeCell ref="B6:D6"/>
    <mergeCell ref="E6:E7"/>
    <mergeCell ref="F6:F7"/>
    <mergeCell ref="G6:I6"/>
    <mergeCell ref="J6:L8"/>
    <mergeCell ref="B7:D7"/>
  </mergeCells>
  <conditionalFormatting sqref="D21 D19:F19 J33:L33 J19:L19 L54 D33:F33 D47:F47 J47:L47 L12 L26">
    <cfRule type="expression" dxfId="253" priority="33" stopIfTrue="1">
      <formula>NOT(MONTH(D12)=$B$35)</formula>
    </cfRule>
    <cfRule type="expression" dxfId="252" priority="34" stopIfTrue="1">
      <formula>MATCH(D12,(((#REF!))),0)&gt;0</formula>
    </cfRule>
  </conditionalFormatting>
  <conditionalFormatting sqref="E21:F21">
    <cfRule type="expression" dxfId="251" priority="31" stopIfTrue="1">
      <formula>NOT(MONTH(E21)=$B$35)</formula>
    </cfRule>
    <cfRule type="expression" dxfId="250" priority="32" stopIfTrue="1">
      <formula>MATCH(E21,(((#REF!))),0)&gt;0</formula>
    </cfRule>
  </conditionalFormatting>
  <conditionalFormatting sqref="D49">
    <cfRule type="expression" dxfId="249" priority="17" stopIfTrue="1">
      <formula>NOT(MONTH(D49)=$B$35)</formula>
    </cfRule>
    <cfRule type="expression" dxfId="248" priority="18" stopIfTrue="1">
      <formula>MATCH(D49,(((#REF!))),0)&gt;0</formula>
    </cfRule>
  </conditionalFormatting>
  <conditionalFormatting sqref="J35">
    <cfRule type="expression" dxfId="247" priority="21" stopIfTrue="1">
      <formula>NOT(MONTH(J35)=$B$35)</formula>
    </cfRule>
    <cfRule type="expression" dxfId="246" priority="22" stopIfTrue="1">
      <formula>MATCH(J35,(((#REF!))),0)&gt;0</formula>
    </cfRule>
  </conditionalFormatting>
  <conditionalFormatting sqref="E35:F35">
    <cfRule type="expression" dxfId="245" priority="23" stopIfTrue="1">
      <formula>NOT(MONTH(E35)=$B$35)</formula>
    </cfRule>
    <cfRule type="expression" dxfId="244" priority="24" stopIfTrue="1">
      <formula>MATCH(E35,(((#REF!))),0)&gt;0</formula>
    </cfRule>
  </conditionalFormatting>
  <conditionalFormatting sqref="K35:L35">
    <cfRule type="expression" dxfId="243" priority="19" stopIfTrue="1">
      <formula>NOT(MONTH(K35)=$B$35)</formula>
    </cfRule>
    <cfRule type="expression" dxfId="242" priority="20" stopIfTrue="1">
      <formula>MATCH(K35,(((#REF!))),0)&gt;0</formula>
    </cfRule>
  </conditionalFormatting>
  <conditionalFormatting sqref="J21">
    <cfRule type="expression" dxfId="241" priority="29" stopIfTrue="1">
      <formula>NOT(MONTH(J21)=$B$35)</formula>
    </cfRule>
    <cfRule type="expression" dxfId="240" priority="30" stopIfTrue="1">
      <formula>MATCH(J21,(((#REF!))),0)&gt;0</formula>
    </cfRule>
  </conditionalFormatting>
  <conditionalFormatting sqref="K21:L21">
    <cfRule type="expression" dxfId="239" priority="27" stopIfTrue="1">
      <formula>NOT(MONTH(K21)=$B$35)</formula>
    </cfRule>
    <cfRule type="expression" dxfId="238" priority="28" stopIfTrue="1">
      <formula>MATCH(K21,(((#REF!))),0)&gt;0</formula>
    </cfRule>
  </conditionalFormatting>
  <conditionalFormatting sqref="K49:L49">
    <cfRule type="expression" dxfId="237" priority="11" stopIfTrue="1">
      <formula>NOT(MONTH(K49)=$B$35)</formula>
    </cfRule>
    <cfRule type="expression" dxfId="236" priority="12" stopIfTrue="1">
      <formula>MATCH(K49,(((#REF!))),0)&gt;0</formula>
    </cfRule>
  </conditionalFormatting>
  <conditionalFormatting sqref="D35">
    <cfRule type="expression" dxfId="235" priority="25" stopIfTrue="1">
      <formula>NOT(MONTH(D35)=$B$35)</formula>
    </cfRule>
    <cfRule type="expression" dxfId="234" priority="26" stopIfTrue="1">
      <formula>MATCH(D35,(((#REF!))),0)&gt;0</formula>
    </cfRule>
  </conditionalFormatting>
  <conditionalFormatting sqref="E49:F49">
    <cfRule type="expression" dxfId="233" priority="15" stopIfTrue="1">
      <formula>NOT(MONTH(E49)=$B$35)</formula>
    </cfRule>
    <cfRule type="expression" dxfId="232" priority="16" stopIfTrue="1">
      <formula>MATCH(E49,(((#REF!))),0)&gt;0</formula>
    </cfRule>
  </conditionalFormatting>
  <conditionalFormatting sqref="J49">
    <cfRule type="expression" dxfId="231" priority="13" stopIfTrue="1">
      <formula>NOT(MONTH(J49)=$B$35)</formula>
    </cfRule>
    <cfRule type="expression" dxfId="230" priority="14" stopIfTrue="1">
      <formula>MATCH(J49,(((#REF!))),0)&gt;0</formula>
    </cfRule>
  </conditionalFormatting>
  <conditionalFormatting sqref="L14">
    <cfRule type="expression" dxfId="229" priority="9" stopIfTrue="1">
      <formula>NOT(MONTH(L14)=$B$35)</formula>
    </cfRule>
    <cfRule type="expression" dxfId="228" priority="10" stopIfTrue="1">
      <formula>MATCH(L14,(((#REF!))),0)&gt;0</formula>
    </cfRule>
  </conditionalFormatting>
  <conditionalFormatting sqref="L28">
    <cfRule type="expression" dxfId="227" priority="7" stopIfTrue="1">
      <formula>NOT(MONTH(L28)=$B$35)</formula>
    </cfRule>
    <cfRule type="expression" dxfId="226" priority="8" stopIfTrue="1">
      <formula>MATCH(L28,(((#REF!))),0)&gt;0</formula>
    </cfRule>
  </conditionalFormatting>
  <conditionalFormatting sqref="L42">
    <cfRule type="expression" dxfId="225" priority="5" stopIfTrue="1">
      <formula>NOT(MONTH(L42)=$B$35)</formula>
    </cfRule>
    <cfRule type="expression" dxfId="224" priority="6" stopIfTrue="1">
      <formula>MATCH(L42,(((#REF!))),0)&gt;0</formula>
    </cfRule>
  </conditionalFormatting>
  <conditionalFormatting sqref="D32:F32">
    <cfRule type="expression" dxfId="223" priority="3" stopIfTrue="1">
      <formula>NOT(MONTH(D32)=$B$35)</formula>
    </cfRule>
    <cfRule type="expression" dxfId="222" priority="4" stopIfTrue="1">
      <formula>MATCH(D32,(((#REF!))),0)&gt;0</formula>
    </cfRule>
  </conditionalFormatting>
  <conditionalFormatting sqref="J32:L32">
    <cfRule type="expression" dxfId="221" priority="1" stopIfTrue="1">
      <formula>NOT(MONTH(J32)=$B$35)</formula>
    </cfRule>
    <cfRule type="expression" dxfId="220" priority="2" stopIfTrue="1">
      <formula>MATCH(J32,(((#REF!))),0)&gt;0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4</vt:i4>
      </vt:variant>
    </vt:vector>
  </HeadingPairs>
  <TitlesOfParts>
    <vt:vector size="28" baseType="lpstr">
      <vt:lpstr>1A</vt:lpstr>
      <vt:lpstr>1B</vt:lpstr>
      <vt:lpstr>1C</vt:lpstr>
      <vt:lpstr>1D</vt:lpstr>
      <vt:lpstr>2A</vt:lpstr>
      <vt:lpstr>2B</vt:lpstr>
      <vt:lpstr>2C</vt:lpstr>
      <vt:lpstr>2D</vt:lpstr>
      <vt:lpstr>3A</vt:lpstr>
      <vt:lpstr>3B</vt:lpstr>
      <vt:lpstr>3C</vt:lpstr>
      <vt:lpstr>3D</vt:lpstr>
      <vt:lpstr>4A</vt:lpstr>
      <vt:lpstr>4B</vt:lpstr>
      <vt:lpstr>4C</vt:lpstr>
      <vt:lpstr>4D</vt:lpstr>
      <vt:lpstr>5A</vt:lpstr>
      <vt:lpstr>5B</vt:lpstr>
      <vt:lpstr>5C</vt:lpstr>
      <vt:lpstr>5D</vt:lpstr>
      <vt:lpstr>6A</vt:lpstr>
      <vt:lpstr>6B</vt:lpstr>
      <vt:lpstr>6C</vt:lpstr>
      <vt:lpstr>6D</vt:lpstr>
      <vt:lpstr>'1A'!Area_stampa</vt:lpstr>
      <vt:lpstr>'1B'!Area_stampa</vt:lpstr>
      <vt:lpstr>'1C'!Area_stampa</vt:lpstr>
      <vt:lpstr>'1D'!Area_stampa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Catania</dc:creator>
  <cp:lastModifiedBy>Marzia</cp:lastModifiedBy>
  <cp:lastPrinted>2018-01-08T13:38:57Z</cp:lastPrinted>
  <dcterms:created xsi:type="dcterms:W3CDTF">2008-11-13T05:09:23Z</dcterms:created>
  <dcterms:modified xsi:type="dcterms:W3CDTF">2023-01-25T12:32:03Z</dcterms:modified>
</cp:coreProperties>
</file>